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Титул, п.п.1-4" sheetId="3" r:id="rId1"/>
    <sheet name="п.п. 5" sheetId="1" r:id="rId2"/>
    <sheet name="Показатели социальной эфек.деят" sheetId="7" r:id="rId3"/>
  </sheets>
  <calcPr calcId="152511" calcOnSave="0"/>
</workbook>
</file>

<file path=xl/calcChain.xml><?xml version="1.0" encoding="utf-8"?>
<calcChain xmlns="http://schemas.openxmlformats.org/spreadsheetml/2006/main">
  <c r="C9" i="7"/>
  <c r="D180" i="1"/>
  <c r="D179" s="1"/>
  <c r="E180"/>
  <c r="E179" s="1"/>
  <c r="F180"/>
  <c r="F179" s="1"/>
  <c r="C180"/>
  <c r="C179" s="1"/>
  <c r="B181" l="1"/>
  <c r="B180" l="1"/>
  <c r="B179" s="1"/>
  <c r="D62"/>
  <c r="B82"/>
  <c r="D111"/>
  <c r="E111"/>
  <c r="F111"/>
  <c r="C111"/>
  <c r="B114"/>
  <c r="D215"/>
  <c r="E96"/>
  <c r="E87"/>
  <c r="B111" l="1"/>
  <c r="F184"/>
  <c r="E184"/>
  <c r="D184"/>
  <c r="C184"/>
  <c r="C172" l="1"/>
  <c r="D172"/>
  <c r="E172"/>
  <c r="F172"/>
  <c r="B173"/>
  <c r="B172" s="1"/>
  <c r="C167"/>
  <c r="D167"/>
  <c r="E167"/>
  <c r="E166" s="1"/>
  <c r="F167"/>
  <c r="C246"/>
  <c r="C182"/>
  <c r="B185"/>
  <c r="B184" s="1"/>
  <c r="B10"/>
  <c r="B11"/>
  <c r="B9"/>
  <c r="F166" l="1"/>
  <c r="C166"/>
  <c r="D166"/>
  <c r="B97"/>
  <c r="D87"/>
  <c r="F87"/>
  <c r="C87"/>
  <c r="B91"/>
  <c r="C8"/>
  <c r="B8" s="1"/>
  <c r="B250"/>
  <c r="F249"/>
  <c r="E249"/>
  <c r="D249"/>
  <c r="D245" s="1"/>
  <c r="C249"/>
  <c r="B248"/>
  <c r="B247"/>
  <c r="F246"/>
  <c r="E246"/>
  <c r="B244"/>
  <c r="F243"/>
  <c r="E243"/>
  <c r="D243"/>
  <c r="C243"/>
  <c r="B242"/>
  <c r="B241"/>
  <c r="B240"/>
  <c r="B239"/>
  <c r="B238"/>
  <c r="B237"/>
  <c r="B236"/>
  <c r="B235"/>
  <c r="B234"/>
  <c r="B233"/>
  <c r="B232"/>
  <c r="B231"/>
  <c r="B230"/>
  <c r="B229"/>
  <c r="F228"/>
  <c r="E228"/>
  <c r="D228"/>
  <c r="C228"/>
  <c r="B227"/>
  <c r="B226"/>
  <c r="B225"/>
  <c r="B224"/>
  <c r="B223"/>
  <c r="B221"/>
  <c r="B220"/>
  <c r="B219"/>
  <c r="B218"/>
  <c r="B217"/>
  <c r="B216"/>
  <c r="F215"/>
  <c r="E215"/>
  <c r="C215"/>
  <c r="B214"/>
  <c r="F213"/>
  <c r="E213"/>
  <c r="D213"/>
  <c r="C213"/>
  <c r="B212"/>
  <c r="B211"/>
  <c r="B210"/>
  <c r="B209"/>
  <c r="F208"/>
  <c r="E208"/>
  <c r="D208"/>
  <c r="C208"/>
  <c r="B246" l="1"/>
  <c r="B249"/>
  <c r="F245"/>
  <c r="F222" s="1"/>
  <c r="B213"/>
  <c r="B243"/>
  <c r="E245"/>
  <c r="B228"/>
  <c r="B215"/>
  <c r="C245"/>
  <c r="B208"/>
  <c r="B207"/>
  <c r="B206"/>
  <c r="B205"/>
  <c r="E204"/>
  <c r="D204"/>
  <c r="C204"/>
  <c r="C195" s="1"/>
  <c r="B203"/>
  <c r="B202"/>
  <c r="B201"/>
  <c r="B200"/>
  <c r="B198"/>
  <c r="B197"/>
  <c r="B196"/>
  <c r="F195" s="1"/>
  <c r="B194"/>
  <c r="B193"/>
  <c r="B192"/>
  <c r="B191"/>
  <c r="F190"/>
  <c r="E190"/>
  <c r="D190"/>
  <c r="C190"/>
  <c r="F186"/>
  <c r="E186"/>
  <c r="D186"/>
  <c r="C186"/>
  <c r="B183"/>
  <c r="B182" s="1"/>
  <c r="F182"/>
  <c r="E182"/>
  <c r="D182"/>
  <c r="B178"/>
  <c r="F177"/>
  <c r="E177"/>
  <c r="D177"/>
  <c r="C177"/>
  <c r="B176"/>
  <c r="B175"/>
  <c r="F174"/>
  <c r="E174"/>
  <c r="D174"/>
  <c r="C174"/>
  <c r="B171"/>
  <c r="B170"/>
  <c r="B169"/>
  <c r="B168"/>
  <c r="B166"/>
  <c r="B165"/>
  <c r="F164"/>
  <c r="E164"/>
  <c r="E163" s="1"/>
  <c r="D164"/>
  <c r="D163" s="1"/>
  <c r="C164"/>
  <c r="C163" s="1"/>
  <c r="F163"/>
  <c r="B162"/>
  <c r="F161"/>
  <c r="F157" s="1"/>
  <c r="E161"/>
  <c r="E157" s="1"/>
  <c r="D161"/>
  <c r="D157" s="1"/>
  <c r="C161"/>
  <c r="C157" s="1"/>
  <c r="B160"/>
  <c r="B159"/>
  <c r="B156"/>
  <c r="B155"/>
  <c r="B154"/>
  <c r="B153"/>
  <c r="B152"/>
  <c r="F151"/>
  <c r="F145" s="1"/>
  <c r="E151"/>
  <c r="E145" s="1"/>
  <c r="D151"/>
  <c r="D145" s="1"/>
  <c r="C151"/>
  <c r="B150"/>
  <c r="B149"/>
  <c r="B148"/>
  <c r="B147"/>
  <c r="B144"/>
  <c r="B143"/>
  <c r="B142"/>
  <c r="F140"/>
  <c r="E140"/>
  <c r="D140"/>
  <c r="C140"/>
  <c r="B138"/>
  <c r="F136"/>
  <c r="E136"/>
  <c r="D136"/>
  <c r="D133" s="1"/>
  <c r="C136"/>
  <c r="B135"/>
  <c r="F133" s="1"/>
  <c r="B131"/>
  <c r="F130"/>
  <c r="E130"/>
  <c r="D130"/>
  <c r="C130"/>
  <c r="B128"/>
  <c r="F127"/>
  <c r="E127"/>
  <c r="D127"/>
  <c r="C127"/>
  <c r="B126"/>
  <c r="F125"/>
  <c r="E125"/>
  <c r="E124" s="1"/>
  <c r="D125"/>
  <c r="C125"/>
  <c r="B122"/>
  <c r="B121"/>
  <c r="F120"/>
  <c r="F119" s="1"/>
  <c r="F118" s="1"/>
  <c r="E120"/>
  <c r="E119" s="1"/>
  <c r="D120"/>
  <c r="D119" s="1"/>
  <c r="C120"/>
  <c r="C119" s="1"/>
  <c r="B117"/>
  <c r="F116"/>
  <c r="E116"/>
  <c r="D116"/>
  <c r="C116"/>
  <c r="C115" s="1"/>
  <c r="B113"/>
  <c r="B112"/>
  <c r="F110"/>
  <c r="E110"/>
  <c r="D110"/>
  <c r="C110"/>
  <c r="B109"/>
  <c r="B108"/>
  <c r="B107"/>
  <c r="B106"/>
  <c r="B105"/>
  <c r="F103"/>
  <c r="E103"/>
  <c r="D103"/>
  <c r="C103"/>
  <c r="B102"/>
  <c r="B99"/>
  <c r="B98"/>
  <c r="F96"/>
  <c r="D96"/>
  <c r="C96"/>
  <c r="B95"/>
  <c r="B94"/>
  <c r="B93"/>
  <c r="B92"/>
  <c r="B90"/>
  <c r="B89"/>
  <c r="B88"/>
  <c r="B86"/>
  <c r="B85"/>
  <c r="B84"/>
  <c r="B83"/>
  <c r="B81"/>
  <c r="B80"/>
  <c r="B79"/>
  <c r="B78"/>
  <c r="B77"/>
  <c r="F76"/>
  <c r="E76"/>
  <c r="D76"/>
  <c r="C76"/>
  <c r="B75"/>
  <c r="B74"/>
  <c r="B73"/>
  <c r="B72"/>
  <c r="B71"/>
  <c r="F70"/>
  <c r="E70"/>
  <c r="D70"/>
  <c r="C70"/>
  <c r="B69"/>
  <c r="B66"/>
  <c r="B65"/>
  <c r="B64"/>
  <c r="F62"/>
  <c r="E62"/>
  <c r="C62"/>
  <c r="C189" l="1"/>
  <c r="C67"/>
  <c r="E139"/>
  <c r="F100"/>
  <c r="E222"/>
  <c r="D222" s="1"/>
  <c r="D124"/>
  <c r="C124"/>
  <c r="B127"/>
  <c r="B167"/>
  <c r="B103"/>
  <c r="B245"/>
  <c r="B136"/>
  <c r="C222"/>
  <c r="B190"/>
  <c r="F189" s="1"/>
  <c r="B161"/>
  <c r="B157"/>
  <c r="B151"/>
  <c r="C145"/>
  <c r="C139" s="1"/>
  <c r="B140"/>
  <c r="B174"/>
  <c r="B204"/>
  <c r="B163"/>
  <c r="B116"/>
  <c r="F115" s="1"/>
  <c r="B177"/>
  <c r="E133"/>
  <c r="B130"/>
  <c r="F129" s="1"/>
  <c r="E129" s="1"/>
  <c r="D129" s="1"/>
  <c r="C129" s="1"/>
  <c r="B129" s="1"/>
  <c r="F124"/>
  <c r="B119"/>
  <c r="E115"/>
  <c r="D115" s="1"/>
  <c r="E100"/>
  <c r="B96"/>
  <c r="B87"/>
  <c r="E67"/>
  <c r="B76"/>
  <c r="F67"/>
  <c r="B70"/>
  <c r="D67"/>
  <c r="B62"/>
  <c r="E118"/>
  <c r="D118" s="1"/>
  <c r="C118" s="1"/>
  <c r="B118" s="1"/>
  <c r="F139"/>
  <c r="B110"/>
  <c r="D100"/>
  <c r="C100" s="1"/>
  <c r="B120"/>
  <c r="D139"/>
  <c r="B164"/>
  <c r="B125"/>
  <c r="D195"/>
  <c r="C133"/>
  <c r="B186"/>
  <c r="E195"/>
  <c r="E189" s="1"/>
  <c r="B60"/>
  <c r="B222" l="1"/>
  <c r="B67"/>
  <c r="B124"/>
  <c r="F123"/>
  <c r="E123" s="1"/>
  <c r="D123" s="1"/>
  <c r="B145"/>
  <c r="B139"/>
  <c r="B195"/>
  <c r="B133"/>
  <c r="F132" s="1"/>
  <c r="E132" s="1"/>
  <c r="D132" s="1"/>
  <c r="C132" s="1"/>
  <c r="B132" s="1"/>
  <c r="C123"/>
  <c r="C61" s="1"/>
  <c r="C59" s="1"/>
  <c r="B115"/>
  <c r="B100"/>
  <c r="D189"/>
  <c r="B189" s="1"/>
  <c r="B58"/>
  <c r="B57"/>
  <c r="B56"/>
  <c r="B55"/>
  <c r="B54"/>
  <c r="B53"/>
  <c r="B52"/>
  <c r="B51"/>
  <c r="B50"/>
  <c r="B49"/>
  <c r="B48"/>
  <c r="B47"/>
  <c r="B46"/>
  <c r="F44"/>
  <c r="E44"/>
  <c r="D44"/>
  <c r="C44"/>
  <c r="B43"/>
  <c r="B42"/>
  <c r="B41"/>
  <c r="B40"/>
  <c r="B39"/>
  <c r="B38"/>
  <c r="F36"/>
  <c r="E36"/>
  <c r="D36"/>
  <c r="C36"/>
  <c r="B35"/>
  <c r="B34"/>
  <c r="B33"/>
  <c r="B32"/>
  <c r="B31"/>
  <c r="B29"/>
  <c r="B28"/>
  <c r="B27"/>
  <c r="B26"/>
  <c r="F25"/>
  <c r="E25"/>
  <c r="D25"/>
  <c r="C25"/>
  <c r="B24"/>
  <c r="B22"/>
  <c r="B21"/>
  <c r="F19"/>
  <c r="E19"/>
  <c r="D19"/>
  <c r="C19"/>
  <c r="B18"/>
  <c r="B17"/>
  <c r="F15"/>
  <c r="E15"/>
  <c r="D15"/>
  <c r="C15"/>
  <c r="F61" l="1"/>
  <c r="F59" s="1"/>
  <c r="D61"/>
  <c r="D59" s="1"/>
  <c r="E61"/>
  <c r="E59" s="1"/>
  <c r="B123"/>
  <c r="B44"/>
  <c r="B36"/>
  <c r="B25"/>
  <c r="E14"/>
  <c r="B15"/>
  <c r="F14" s="1"/>
  <c r="F12" s="1"/>
  <c r="C14"/>
  <c r="C12" s="1"/>
  <c r="B19"/>
  <c r="B61" l="1"/>
  <c r="B23"/>
  <c r="D14"/>
  <c r="D12" s="1"/>
  <c r="E12"/>
  <c r="B12" l="1"/>
  <c r="B14"/>
  <c r="B59"/>
</calcChain>
</file>

<file path=xl/sharedStrings.xml><?xml version="1.0" encoding="utf-8"?>
<sst xmlns="http://schemas.openxmlformats.org/spreadsheetml/2006/main" count="334" uniqueCount="237">
  <si>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</si>
  <si>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</si>
  <si>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</si>
  <si>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</si>
  <si>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</si>
  <si>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</si>
  <si>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</si>
  <si>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</si>
  <si>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</si>
  <si>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</si>
  <si>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</si>
  <si>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</si>
  <si>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</si>
  <si>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</si>
  <si>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</si>
  <si>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</si>
  <si>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</si>
  <si>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</si>
  <si>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</si>
  <si>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</si>
  <si>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</si>
  <si>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</si>
  <si>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</si>
  <si>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</si>
  <si>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</si>
  <si>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</si>
  <si>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потребления газа</t>
  </si>
  <si>
    <t>Социальное обеспечение, всего</t>
  </si>
  <si>
    <t>пенсии и выплаты по пенсионному и медицинскому страхованию населения</t>
  </si>
  <si>
    <t>Арендная плата за пользование имуществом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</si>
  <si>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</si>
  <si>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</si>
  <si>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</si>
  <si>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</si>
  <si>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</si>
  <si>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</si>
  <si>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"Утверждаю"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</si>
  <si>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</si>
  <si>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</si>
  <si>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</si>
  <si>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</si>
  <si>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</si>
  <si>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>НАИМЕНОВАНИЕ ПОКАЗАТЕЛЯ</t>
  </si>
  <si>
    <t>СУММА</t>
  </si>
  <si>
    <t>1. Нефинансовые активы, всего</t>
  </si>
  <si>
    <t>2. Финансовые активы, всего</t>
  </si>
  <si>
    <t>3. Обязательства  всего,</t>
  </si>
  <si>
    <t xml:space="preserve">                                                                                (подпись)                                        (расшифровка подписи)</t>
  </si>
  <si>
    <t xml:space="preserve">                                                                                                                                   ИНН    6904031300</t>
  </si>
  <si>
    <t xml:space="preserve">                                                                                                                                    ОКПО  50360181</t>
  </si>
  <si>
    <t xml:space="preserve">                 </t>
  </si>
  <si>
    <t>тел. 44-84-24</t>
  </si>
  <si>
    <t xml:space="preserve">расходы на проведение противопожарных мероприятий </t>
  </si>
  <si>
    <t>Прочие работы, услуги (ЭКР 226 мероп. 00.00.00)</t>
  </si>
  <si>
    <t>Прочие работы, услуги (ЭКР 226 )</t>
  </si>
  <si>
    <t>расходы на проведение противопожарных мероприятий</t>
  </si>
  <si>
    <t>заработная плата (ЭКР 211 мероп. 00.00.00)</t>
  </si>
  <si>
    <t xml:space="preserve">оплата за теплоэнергию на отопление и технологические нужды </t>
  </si>
  <si>
    <t xml:space="preserve">оплата потребления электроэнергии </t>
  </si>
  <si>
    <t xml:space="preserve">оплата водоснабжения и водоотведения помещений </t>
  </si>
  <si>
    <t xml:space="preserve">продукты питания </t>
  </si>
  <si>
    <t xml:space="preserve">медикаменты, перевязочные средства и прочие лечебные расходы </t>
  </si>
  <si>
    <t>Прочие расходы (ЭКР 290 мероп. 00.00.00)</t>
  </si>
  <si>
    <t xml:space="preserve">расходы на проведение аварийного и текущего ремонта зданий и сооружений (для учреждений социально-культурной сферы) </t>
  </si>
  <si>
    <t xml:space="preserve">подготовка, обслуживание и ремонт тепловых узлов </t>
  </si>
  <si>
    <t>Поступление нефинансовых активов, всего (код группы ЭКР 300)</t>
  </si>
  <si>
    <t xml:space="preserve">Работы, услуги по содержанию имущества </t>
  </si>
  <si>
    <t>подготовка, обслуживание и ремонт тепловых узлов</t>
  </si>
  <si>
    <t>Работы, услуги по содержанию имущества (ЭКР 225 )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</si>
  <si>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 (платная группа)</t>
  </si>
  <si>
    <t>оплата за теплоэнергию на отопление и технологические нужды</t>
  </si>
  <si>
    <t>Штрафы</t>
  </si>
  <si>
    <t>1. Собственные средства бюджета города (611+612)</t>
  </si>
  <si>
    <t>Прочие работы, услуги (ЭКР 226 мероп.01.02.09)</t>
  </si>
  <si>
    <t>Прочие работы, услуги ((ЭКР 226 мероп.01.02.10)</t>
  </si>
  <si>
    <t>Организация отдыха детей в каникулярное время (летний лагерь) ЭКР 226 мероп. 01.04.02</t>
  </si>
  <si>
    <t>Организация отдыха детей в каникулярное время (трудоустройство) ЭКР 225 мероп.  01.04.05</t>
  </si>
  <si>
    <r>
      <t xml:space="preserve">собственные средства бюджета города                                                (код целевых средств </t>
    </r>
    <r>
      <rPr>
        <b/>
        <sz val="8"/>
        <rFont val="Arial"/>
        <family val="2"/>
        <charset val="204"/>
      </rPr>
      <t>001.001.001</t>
    </r>
    <r>
      <rPr>
        <sz val="8"/>
        <rFont val="Arial"/>
        <family val="2"/>
        <charset val="204"/>
      </rPr>
      <t>.)</t>
    </r>
  </si>
  <si>
    <t>3. Организация отдыха детей в каникулярное время в образовательных учреждениях различных видов и типов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</si>
  <si>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 (900)</t>
  </si>
  <si>
    <t>приобретение водяных картриджей</t>
  </si>
  <si>
    <t>приобретение основных средств (ЭКР 310 )</t>
  </si>
  <si>
    <t>плата за негативное воздействие на окружающую среду (ЭКР 290 )</t>
  </si>
  <si>
    <t>прочие расходные материалы и предметы снабжения (в части расходных материалов) (ЭКР 340 )</t>
  </si>
  <si>
    <t>приобретение основных средств (ЭКР 310)</t>
  </si>
  <si>
    <t>Прочие расходы (ЭКР 290 )</t>
  </si>
  <si>
    <t>прочие работы и услуги (ЭКР 226 )</t>
  </si>
  <si>
    <t>Работы, услуги по содержанию имущества (ЭКР 225)</t>
  </si>
  <si>
    <t>Транспортные услуги (ЭКР 222 )</t>
  </si>
  <si>
    <t>Услуги связи (ЭКР 221 )</t>
  </si>
  <si>
    <t>заработная плата (ЭКР 211 )</t>
  </si>
  <si>
    <t>прочие выплаты (ЭКР 212 )</t>
  </si>
  <si>
    <t>начисления на выплаты по оплате труда (ЭКР 213 )</t>
  </si>
  <si>
    <t>пособия по социальной помощи населению ( ЭКР 262 )</t>
  </si>
  <si>
    <t>услуги банка (ЭКР 226 )</t>
  </si>
  <si>
    <t>прочие работы, услуги (ЭКР 226 )</t>
  </si>
  <si>
    <t>заработная плата (ЭКРР 211 )</t>
  </si>
  <si>
    <t>оплата текущего ремонта оборудования и инвентаря (ЭКР 225 )</t>
  </si>
  <si>
    <r>
      <t xml:space="preserve">собственные средства бюджета города                                                   (код целевых средств </t>
    </r>
    <r>
      <rPr>
        <b/>
        <sz val="8"/>
        <rFont val="Arial"/>
        <family val="2"/>
        <charset val="204"/>
      </rPr>
      <t>001.001.001</t>
    </r>
    <r>
      <rPr>
        <sz val="8"/>
        <rFont val="Arial"/>
        <family val="2"/>
        <charset val="204"/>
      </rPr>
      <t>.)</t>
    </r>
  </si>
  <si>
    <t>оплата аварийного и текущего ремонта оборудования и инвентаря (ЭКР 225 )</t>
  </si>
  <si>
    <t>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(код целевых средств 004.006.003;  код субсидии 011.61.0000</t>
  </si>
  <si>
    <t>Руководитель учреждения        ___________________  Тюрякова И.В.</t>
  </si>
  <si>
    <t>Главный бухгалтер учреждения ___________________  Лебедева Ю,А.</t>
  </si>
  <si>
    <t>Исполнитель                              ___________________  Лебедева Ю.А.</t>
  </si>
  <si>
    <t>организация отдыха детей  в каникулярное время (ЭКР 226, мероп.01.04.02)</t>
  </si>
  <si>
    <t xml:space="preserve">Прочие расходы (ЭКР 290 ) </t>
  </si>
  <si>
    <t>Планируемый остаток средств на начало планируемого года    в том числе:</t>
  </si>
  <si>
    <t>приносящая доход деятельность</t>
  </si>
  <si>
    <t>Субсидия на ремонт, устройство спортивного оборудования и плоскостного сооружения на территориях средних общеобразовательных школ г.Твери (код целевых средств 001.001.001;  код субсидии  011.29.0000)</t>
  </si>
  <si>
    <t>оплата за теплоэнергию на отопление и технологические нужды (ЭКР 223 субКОСГУ 001.00.01)</t>
  </si>
  <si>
    <t>оплата потребления электроэнергии (ЭКР 223 СубКОСГУ 001.00.03)</t>
  </si>
  <si>
    <t>оплата водоснабжения и водоотведения помещений (ЭКР 223 СубКОСГУ 001.00.04)</t>
  </si>
  <si>
    <t>Работы, услуги по содержанию имущества (КЭСР 225)</t>
  </si>
  <si>
    <t>расходы по санитарному обучение (ЭКР 225)</t>
  </si>
  <si>
    <t>оплата текущего ремонта оборудования и инвентаря (КЭСР 225)</t>
  </si>
  <si>
    <t>обслуживание камер видеонаблюдения (ЭКР 225)</t>
  </si>
  <si>
    <t>подготовка, обслуживание и ремонт тепловых узлов (ЭКР 225 СубКОСГУ 001.00.07)</t>
  </si>
  <si>
    <t>ФГУП охрана (ЭКР 225)</t>
  </si>
  <si>
    <t>расходы на обслуживание водяных картриджей (ЭКР 225 )</t>
  </si>
  <si>
    <t>услуги по вывозу мусора (ЭКР 225)</t>
  </si>
  <si>
    <t>Вневедомственная охрана (ЭКР 226  )</t>
  </si>
  <si>
    <t>расходы на дератизацию и дезинсекци (ЭКР 225 )</t>
  </si>
  <si>
    <t>расходы по обслуживанию программ (ЭКР 226)</t>
  </si>
  <si>
    <t>замер сопротивления ( ЭКР 225 мероп. 01.02.15)</t>
  </si>
  <si>
    <t xml:space="preserve">Обеспечение комплексной безопасности зданий и помещений в образовательных учреждениях </t>
  </si>
  <si>
    <t>Совершенствование условий организации питания школьников</t>
  </si>
  <si>
    <t>5.Субсидия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обласного бюджета</t>
  </si>
  <si>
    <t>3. Субсидия на обеспечение отдыха детей в каникулярное время в образовательных учреждениях различных видов и типов (область)</t>
  </si>
  <si>
    <t>Поступление нефинансовых активов, всего (ЭКР 300)</t>
  </si>
  <si>
    <t>Приобретение материальных запасов (ЭКР 340)</t>
  </si>
  <si>
    <t xml:space="preserve">Субсидия на ремонт, устройство спортивного оборудования и плоскостного сооружения на территориях средних общеобразовательных школ г.Твери </t>
  </si>
  <si>
    <t>Расходы на разработку проектно-сметной документации (для учреждений социально-культурной сферы) (КЭСР 226)</t>
  </si>
  <si>
    <t xml:space="preserve">Расходы на ремонт, устройство спортивного оборудования и плоскостного сооружения </t>
  </si>
  <si>
    <t>оплата налога на  имущество (ЭКР 290 субКОСГУ 001.00.05 )</t>
  </si>
  <si>
    <t>приобретение продукты питания (ЭКР 340 СубКосгу 001.00.06)</t>
  </si>
  <si>
    <t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 (возм.ком.услуг)</t>
  </si>
  <si>
    <t>5. организация отдыха детей в каникулярное время в образовательных учреждениях различных видов и типов</t>
  </si>
  <si>
    <t>6. родительская плата за содержание детей в детских дошкольных учреждений</t>
  </si>
  <si>
    <t>организация отдыха детей в каникулярное время</t>
  </si>
  <si>
    <t>Кружки, клубы, секции, студии, объединения по интересам;</t>
  </si>
  <si>
    <t>Спортивно-оздоровительные мероприятия;</t>
  </si>
  <si>
    <t>Издание и реализация учебно-методической литературы.</t>
  </si>
  <si>
    <t>Сдача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</t>
  </si>
  <si>
    <t xml:space="preserve">          1. Цели деятельности учреждения:  формирование общей культуры личности обучающихся и воспитанников на основе усвоения обязательного минимума содержания основных общеобразовательных программ: дошкольного, начального общего, основного общего и среднего (полного) общего образования</t>
  </si>
  <si>
    <t xml:space="preserve">           3. Перечень услуг (работ), относящихся в соответствии с уставом к основным </t>
  </si>
  <si>
    <t xml:space="preserve"> лиц осуществляется за плату:</t>
  </si>
  <si>
    <t>видам деятельности учреждения, предоставление которых для физических и юридических</t>
  </si>
  <si>
    <t xml:space="preserve">          4. Показатели финансового состояния учреждения ( на последнюю отчетную дату,</t>
  </si>
  <si>
    <r>
      <t xml:space="preserve">                                                                             </t>
    </r>
    <r>
      <rPr>
        <u/>
        <sz val="11"/>
        <rFont val="Times New Roman"/>
        <family val="1"/>
        <charset val="204"/>
      </rPr>
      <t xml:space="preserve">  Начальник Управления образования администрации г.Твери</t>
    </r>
  </si>
  <si>
    <r>
      <t xml:space="preserve">                                                                               _____________               </t>
    </r>
    <r>
      <rPr>
        <u/>
        <sz val="11"/>
        <rFont val="Times New Roman"/>
        <family val="1"/>
        <charset val="204"/>
      </rPr>
      <t>Н.А.Афонина</t>
    </r>
    <r>
      <rPr>
        <sz val="11"/>
        <rFont val="Times New Roman"/>
        <family val="1"/>
        <charset val="204"/>
      </rPr>
      <t xml:space="preserve">               </t>
    </r>
  </si>
  <si>
    <t xml:space="preserve">                                   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</si>
  <si>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</si>
  <si>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r>
      <t xml:space="preserve">                           </t>
    </r>
    <r>
      <rPr>
        <b/>
        <u/>
        <sz val="13"/>
        <rFont val="Times New Roman"/>
        <family val="1"/>
        <charset val="204"/>
      </rPr>
      <t>Управление образования администрации города Твери</t>
    </r>
  </si>
  <si>
    <r>
      <t xml:space="preserve">          2. Виды деятельности учреждения: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1) образовательная</t>
    </r>
    <r>
      <rPr>
        <sz val="12"/>
        <rFont val="Times New Roman"/>
        <family val="1"/>
        <charset val="204"/>
      </rPr>
      <t xml:space="preserve"> ( Государственная программа начального общего,основного общего,среднего (полного)общего образования ;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2) аренда части помещений </t>
    </r>
    <r>
      <rPr>
        <sz val="12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3)предпринимательская деятельность</t>
    </r>
    <r>
      <rPr>
        <sz val="12"/>
        <rFont val="Times New Roman"/>
        <family val="1"/>
        <charset val="204"/>
      </rPr>
      <t xml:space="preserve"> ( родительская плата за содержание детей в ДОУ, средства,поступающие от арендаторов в  возмещение коммунальных расходов,средства от ГУ КЦСОН на организацию питания детей из малообеспеченных семей)</t>
    </r>
  </si>
  <si>
    <t>Субсидия на совершенствование условий организации питания школьников   (код целевых средств 001.001.001;  код субсидии 011.17.0000)</t>
  </si>
  <si>
    <t>Субсидия на обеспечение комплексной безопасности зданий и помещений  образовательных учреждениях  (код целевых средств 001.001.001;  код субсидии  011.18.0000)</t>
  </si>
  <si>
    <r>
      <t>Адрес фактического местонахождения учреждения:</t>
    </r>
    <r>
      <rPr>
        <b/>
        <u/>
        <sz val="10.5"/>
        <rFont val="Times New Roman"/>
        <family val="1"/>
        <charset val="204"/>
      </rPr>
      <t>170040,г.Тверь Проспект 50 лет Октября, дом 20-б</t>
    </r>
  </si>
  <si>
    <t>ед. измерения</t>
  </si>
  <si>
    <t>Планируеый финансовый год</t>
  </si>
  <si>
    <t>всего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</si>
  <si>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</si>
  <si>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</si>
  <si>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</si>
  <si>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</si>
  <si>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</si>
  <si>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</si>
  <si>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</si>
  <si>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</si>
  <si>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руб.</t>
  </si>
  <si>
    <t>Среднемесячная заработная плата руководителя</t>
  </si>
  <si>
    <t>Фонд оплаты труда</t>
  </si>
  <si>
    <t>тыс.руб.</t>
  </si>
  <si>
    <t>ед.</t>
  </si>
  <si>
    <t>Количество потребителей, пользующихся услугами учреждения на платной основе</t>
  </si>
  <si>
    <t>Количество потребителей, пользующихся услугами учреждения на бесплатной основе</t>
  </si>
  <si>
    <t>субсидия на выполнения муниципального задания</t>
  </si>
  <si>
    <t>расходы за счет средств, поступивших из Министерства финансов Тверской области "ГБУ Тверкой КЦСОН"</t>
  </si>
  <si>
    <t>3. Расходы за счет средств, поступивших из Министерства финансов Тверской области "ГБУ Тверкой КЦСОН"</t>
  </si>
  <si>
    <t>Прочиее расходы</t>
  </si>
  <si>
    <t>4. организация отдыха детей в каникулярное время в образовательных учреждениях различных видов и типов "Тер.отдел соц.защиты"</t>
  </si>
  <si>
    <t xml:space="preserve">6.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</t>
  </si>
  <si>
    <t xml:space="preserve">Субсидия на развитие сети дошкольного образования в городе Твери с целью обеспечения доступности дошкольного образования </t>
  </si>
  <si>
    <t>организация отдыха детей в каникулярное время в образовательных учреждениях различных видов и типов "Тер.отдел соц.защиты"</t>
  </si>
  <si>
    <t>расходы по обслуживанию программ (электронная отчетность)</t>
  </si>
  <si>
    <t>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 (код целевых средств 005.006.003;  код субсидии  011.04.0003) ЭКР 226</t>
  </si>
  <si>
    <t>Субсидия на реализацию мероприятий государственной программы "Доступная среда на 2011-2015 годы"  за счет средств областного бюджета (код целевых средств005.064.403; код субсидии 011.80.0000)</t>
  </si>
  <si>
    <t>Субсидия на реализацию мероприятий государственной программы "Доступная среда  на 2011-2015 годы" за счет средств федерального бюджета ( код целевых средств 005.064.402; код субсидии 011.79.0000)</t>
  </si>
  <si>
    <t>Субсидия на социальную поддержку семей с детьми (в рамках реализации МП "Социальная поддержка населения города Твери " )(код целевых средств 001.001.001;  код субсидии  011.26.0000)</t>
  </si>
  <si>
    <t>Прочие расходы (ЭКР 290 ) штрафы,пени, госпошлина</t>
  </si>
  <si>
    <t>Средства, поступающие от штрафов, пеней и сумм принудительного изъятия</t>
  </si>
  <si>
    <t>работы, услуги по содержанию имущества(ЭКР 225 мероп.01.02.24)</t>
  </si>
  <si>
    <t>прочие работы, услуги (ЭКР 226 мероп.01.02.24)</t>
  </si>
  <si>
    <t xml:space="preserve">8.Субсидия на реализацию мероприятий государственной программы "Доступная среда  на 2011-2015 годы" за счет средств федерального бюджета </t>
  </si>
  <si>
    <t xml:space="preserve">9. Субсидия на реализацию мероприятий государственной программы "Доступная среда на 2011-2015 годы"  за счет средств областного бюджета </t>
  </si>
  <si>
    <t>10.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</si>
  <si>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11. Поступление от иной приносящей доход деятельности, всего:</t>
  </si>
  <si>
    <t>Показатели по поступлениям и  выплатам муниципального учреждения</t>
  </si>
  <si>
    <t>Муниципальное бюджетное общеобразовательное учреждение средняя общеобразовательная школа №4 ( МБОУ СОШ №4)</t>
  </si>
  <si>
    <t xml:space="preserve">                                                                                           и учреждений отрасли "Образование" города Твери </t>
  </si>
  <si>
    <t xml:space="preserve">                                                                                                                                 КПП  695001001</t>
  </si>
  <si>
    <t>План финансово-хозяйственной деятельности</t>
  </si>
  <si>
    <t>недвижимое имущество, всего</t>
  </si>
  <si>
    <t>в том числе: остаточная стоимость</t>
  </si>
  <si>
    <t>особо ценное движимое имущество, всего:</t>
  </si>
  <si>
    <t xml:space="preserve">из них:                                                                                                                                 </t>
  </si>
  <si>
    <t>дебиторская задолженность по доходам</t>
  </si>
  <si>
    <t>дебиторская задолженность по расходам</t>
  </si>
  <si>
    <t>их них:  просроченная  кредиторская задолженность</t>
  </si>
  <si>
    <t>предшествующую дате составления Плана):</t>
  </si>
  <si>
    <t xml:space="preserve">на 2016 год </t>
  </si>
  <si>
    <t xml:space="preserve">      на 01.01.2016 года</t>
  </si>
  <si>
    <t>субсидия на иные цели</t>
  </si>
  <si>
    <t>расходы на проведение аварийного ремонта сантехники и канализации (ЭКР 225)</t>
  </si>
  <si>
    <t>Медицинский осмотр, (ЭКР226)</t>
  </si>
  <si>
    <t>Сангигобучение(ЭКР226)</t>
  </si>
  <si>
    <t>техническое обслуживание АПС "Стрелец-мониторинг" (ЭКР 225 мероп. 01.02.14)</t>
  </si>
  <si>
    <t>Субсидия на реализацию предложений жителей города Твери(код целевых средств 001.001.001;  код субсидии  011.25.0000)</t>
  </si>
  <si>
    <t>1. Предоставление общедоступного и бесплатного дошкольного образования детей в муниципальных образовательных учреждениях, реализующих основную общеобразовательную програму дошкольного образования</t>
  </si>
  <si>
    <t>2. Предоставление общедоступного бесплатного начального общего, основного общего, среднего (полного) образования в   муниципальными  общеобразовательных организациях</t>
  </si>
  <si>
    <t>Субсидия на выплату компенсации части родительской платы за присмотр и уход за ребенком в образовательных организациях, реализующих основную общеобразовательную программу дошкольного образования, за счет средств областного бюджета (код целевых средств 004.006.003;  код субсидии 011.60.0000)</t>
  </si>
  <si>
    <t>4. Субсидия на реализацию предложений жителей города Твери(код целевых средств 001.001.001;  код субсидии  011.25.0000)</t>
  </si>
  <si>
    <t>ремонт крыльца</t>
  </si>
  <si>
    <t>Показатели социальной эффективности деятельности</t>
  </si>
  <si>
    <t>Поступления, всего :</t>
  </si>
  <si>
    <t>Субсидии на выполнение муниципального задания:</t>
  </si>
  <si>
    <t>установка видеонаблюдения в общеобразовательных учреждениях( ЭКР 225 мероп. 01.02.23)</t>
  </si>
  <si>
    <t>расходы на реализацию мероприятий по обращениям, поступающим к депутатам ЗС Тверской области (ЭКР 225 мероп. 70.07.03)</t>
  </si>
  <si>
    <t>7. 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</t>
  </si>
  <si>
    <t xml:space="preserve">Осуществление комплекса мер по обеспечению теплового режима и энергосбережения  </t>
  </si>
  <si>
    <t>поверка, ремонт и замена счетчиков учета тепловой энергии (ЭКР 225 мероп. 01.02.17)</t>
  </si>
  <si>
    <t xml:space="preserve">                      (по состоянию на 30.06.2016г.)</t>
  </si>
  <si>
    <t>"30" июня   2016 г.</t>
  </si>
  <si>
    <r>
      <t xml:space="preserve">субвенция на обеспечение государственных гарантий прав на получение общедоступного и бесплатного дошкольного образования в муниципальных общеобразовательных организациях в рамках муниципального задания за счет областных средств (код целевых средств </t>
    </r>
    <r>
      <rPr>
        <b/>
        <sz val="8"/>
        <rFont val="Arial"/>
        <family val="2"/>
        <charset val="204"/>
      </rPr>
      <t>004.012.003</t>
    </r>
    <r>
      <rPr>
        <sz val="8"/>
        <rFont val="Arial"/>
        <family val="2"/>
        <charset val="204"/>
      </rPr>
      <t>)</t>
    </r>
  </si>
  <si>
    <r>
  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 общего образования  и дополнительного образования в муниципальных общеобразовательных организациях в рамках муниципального задания за счет областных срдств  (код целевых средств </t>
    </r>
    <r>
      <rPr>
        <b/>
        <sz val="8"/>
        <rFont val="Arial"/>
        <family val="2"/>
        <charset val="204"/>
      </rPr>
      <t>004.012.003</t>
    </r>
    <r>
      <rPr>
        <sz val="8"/>
        <rFont val="Arial"/>
        <family val="2"/>
        <charset val="204"/>
      </rPr>
      <t>)</t>
    </r>
  </si>
  <si>
    <t>Субсидия на иные цели:</t>
  </si>
  <si>
    <t>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 (код целевых средств 007.001.003;  код субсидии  011.66.0000)</t>
  </si>
  <si>
    <t>Оплата труда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</si>
</sst>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.0"/>
    <numFmt numFmtId="166" formatCode="#,##0.00_ ;[Red]\-#,##0.00\ "/>
  </numFmts>
  <fonts count="36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vertAlign val="superscript"/>
      <sz val="8"/>
      <name val="Arial"/>
      <family val="2"/>
      <charset val="204"/>
    </font>
    <font>
      <sz val="7.5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i/>
      <sz val="8"/>
      <name val="Arial"/>
      <family val="2"/>
      <charset val="204"/>
    </font>
    <font>
      <b/>
      <i/>
      <sz val="7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7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8" fillId="0" borderId="0"/>
  </cellStyleXfs>
  <cellXfs count="149">
    <xf numFmtId="0" fontId="0" fillId="0" borderId="0" xfId="0"/>
    <xf numFmtId="164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/>
    <xf numFmtId="0" fontId="13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top" wrapText="1"/>
    </xf>
    <xf numFmtId="0" fontId="15" fillId="0" borderId="0" xfId="0" applyFont="1"/>
    <xf numFmtId="164" fontId="18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22" fillId="0" borderId="1" xfId="1" applyNumberFormat="1" applyFont="1" applyFill="1" applyBorder="1" applyAlignment="1" applyProtection="1">
      <protection hidden="1"/>
    </xf>
    <xf numFmtId="0" fontId="8" fillId="0" borderId="0" xfId="0" applyFont="1"/>
    <xf numFmtId="0" fontId="23" fillId="0" borderId="0" xfId="0" applyFont="1"/>
    <xf numFmtId="0" fontId="21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protection hidden="1"/>
    </xf>
    <xf numFmtId="4" fontId="19" fillId="0" borderId="1" xfId="1" applyNumberFormat="1" applyFont="1" applyFill="1" applyBorder="1" applyAlignment="1" applyProtection="1">
      <alignment wrapText="1"/>
      <protection hidden="1"/>
    </xf>
    <xf numFmtId="4" fontId="22" fillId="0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vertical="center" wrapText="1"/>
      <protection hidden="1"/>
    </xf>
    <xf numFmtId="164" fontId="7" fillId="2" borderId="1" xfId="1" applyNumberFormat="1" applyFont="1" applyFill="1" applyBorder="1" applyAlignment="1" applyProtection="1">
      <protection hidden="1"/>
    </xf>
    <xf numFmtId="4" fontId="20" fillId="2" borderId="1" xfId="1" applyNumberFormat="1" applyFont="1" applyFill="1" applyBorder="1" applyAlignment="1" applyProtection="1">
      <alignment vertical="center" wrapText="1"/>
      <protection hidden="1"/>
    </xf>
    <xf numFmtId="164" fontId="20" fillId="2" borderId="1" xfId="1" applyNumberFormat="1" applyFont="1" applyFill="1" applyBorder="1" applyAlignment="1" applyProtection="1">
      <protection hidden="1"/>
    </xf>
    <xf numFmtId="164" fontId="7" fillId="3" borderId="1" xfId="1" applyNumberFormat="1" applyFont="1" applyFill="1" applyBorder="1" applyAlignment="1" applyProtection="1">
      <protection hidden="1"/>
    </xf>
    <xf numFmtId="164" fontId="20" fillId="3" borderId="1" xfId="1" applyNumberFormat="1" applyFont="1" applyFill="1" applyBorder="1" applyAlignment="1" applyProtection="1">
      <protection hidden="1"/>
    </xf>
    <xf numFmtId="0" fontId="4" fillId="4" borderId="1" xfId="1" applyNumberFormat="1" applyFont="1" applyFill="1" applyBorder="1" applyAlignment="1" applyProtection="1">
      <alignment vertical="center" wrapText="1"/>
      <protection hidden="1"/>
    </xf>
    <xf numFmtId="164" fontId="9" fillId="4" borderId="1" xfId="1" applyNumberFormat="1" applyFont="1" applyFill="1" applyBorder="1" applyAlignment="1" applyProtection="1">
      <protection hidden="1"/>
    </xf>
    <xf numFmtId="164" fontId="22" fillId="4" borderId="1" xfId="1" applyNumberFormat="1" applyFont="1" applyFill="1" applyBorder="1" applyAlignment="1" applyProtection="1">
      <protection hidden="1"/>
    </xf>
    <xf numFmtId="164" fontId="9" fillId="5" borderId="1" xfId="1" applyNumberFormat="1" applyFont="1" applyFill="1" applyBorder="1" applyAlignment="1" applyProtection="1">
      <protection hidden="1"/>
    </xf>
    <xf numFmtId="4" fontId="22" fillId="4" borderId="1" xfId="1" applyNumberFormat="1" applyFont="1" applyFill="1" applyBorder="1" applyAlignment="1" applyProtection="1">
      <alignment vertical="center" wrapText="1"/>
      <protection hidden="1"/>
    </xf>
    <xf numFmtId="0" fontId="24" fillId="3" borderId="1" xfId="1" applyNumberFormat="1" applyFont="1" applyFill="1" applyBorder="1" applyAlignment="1" applyProtection="1">
      <alignment vertical="center" wrapText="1"/>
      <protection hidden="1"/>
    </xf>
    <xf numFmtId="0" fontId="4" fillId="5" borderId="1" xfId="1" applyNumberFormat="1" applyFont="1" applyFill="1" applyBorder="1" applyAlignment="1" applyProtection="1">
      <alignment vertical="center" wrapText="1"/>
      <protection hidden="1"/>
    </xf>
    <xf numFmtId="164" fontId="7" fillId="4" borderId="1" xfId="1" applyNumberFormat="1" applyFont="1" applyFill="1" applyBorder="1" applyAlignment="1" applyProtection="1">
      <protection hidden="1"/>
    </xf>
    <xf numFmtId="0" fontId="9" fillId="6" borderId="1" xfId="1" applyNumberFormat="1" applyFont="1" applyFill="1" applyBorder="1" applyAlignment="1" applyProtection="1">
      <alignment vertical="center" wrapText="1"/>
      <protection hidden="1"/>
    </xf>
    <xf numFmtId="164" fontId="7" fillId="6" borderId="1" xfId="1" applyNumberFormat="1" applyFont="1" applyFill="1" applyBorder="1" applyAlignment="1" applyProtection="1">
      <protection hidden="1"/>
    </xf>
    <xf numFmtId="164" fontId="20" fillId="6" borderId="1" xfId="1" applyNumberFormat="1" applyFont="1" applyFill="1" applyBorder="1" applyAlignment="1" applyProtection="1">
      <protection hidden="1"/>
    </xf>
    <xf numFmtId="4" fontId="20" fillId="6" borderId="1" xfId="1" applyNumberFormat="1" applyFont="1" applyFill="1" applyBorder="1" applyAlignment="1" applyProtection="1">
      <alignment wrapText="1"/>
      <protection hidden="1"/>
    </xf>
    <xf numFmtId="164" fontId="22" fillId="5" borderId="1" xfId="1" applyNumberFormat="1" applyFont="1" applyFill="1" applyBorder="1" applyAlignment="1" applyProtection="1">
      <protection hidden="1"/>
    </xf>
    <xf numFmtId="164" fontId="1" fillId="4" borderId="1" xfId="1" applyNumberFormat="1" applyFont="1" applyFill="1" applyBorder="1" applyAlignment="1" applyProtection="1">
      <protection hidden="1"/>
    </xf>
    <xf numFmtId="164" fontId="19" fillId="4" borderId="1" xfId="1" applyNumberFormat="1" applyFont="1" applyFill="1" applyBorder="1" applyAlignment="1" applyProtection="1">
      <protection hidden="1"/>
    </xf>
    <xf numFmtId="0" fontId="8" fillId="0" borderId="0" xfId="0" applyFont="1" applyFill="1"/>
    <xf numFmtId="0" fontId="7" fillId="4" borderId="1" xfId="1" applyNumberFormat="1" applyFont="1" applyFill="1" applyBorder="1" applyAlignment="1" applyProtection="1">
      <alignment vertical="center" wrapText="1"/>
      <protection hidden="1"/>
    </xf>
    <xf numFmtId="2" fontId="6" fillId="0" borderId="1" xfId="0" applyNumberFormat="1" applyFont="1" applyBorder="1"/>
    <xf numFmtId="164" fontId="1" fillId="6" borderId="1" xfId="1" applyNumberFormat="1" applyFont="1" applyFill="1" applyBorder="1" applyAlignment="1" applyProtection="1">
      <protection hidden="1"/>
    </xf>
    <xf numFmtId="164" fontId="19" fillId="6" borderId="1" xfId="1" applyNumberFormat="1" applyFont="1" applyFill="1" applyBorder="1" applyAlignment="1" applyProtection="1">
      <protection hidden="1"/>
    </xf>
    <xf numFmtId="164" fontId="0" fillId="0" borderId="0" xfId="0" applyNumberFormat="1" applyFill="1"/>
    <xf numFmtId="166" fontId="0" fillId="0" borderId="0" xfId="0" applyNumberFormat="1" applyFill="1"/>
    <xf numFmtId="166" fontId="0" fillId="0" borderId="0" xfId="0" applyNumberFormat="1"/>
    <xf numFmtId="2" fontId="7" fillId="4" borderId="1" xfId="1" applyNumberFormat="1" applyFont="1" applyFill="1" applyBorder="1" applyAlignment="1" applyProtection="1">
      <alignment vertical="center" wrapText="1"/>
      <protection hidden="1"/>
    </xf>
    <xf numFmtId="166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49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wrapText="1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4" borderId="1" xfId="1" applyNumberFormat="1" applyFont="1" applyFill="1" applyBorder="1" applyAlignment="1" applyProtection="1">
      <alignment vertical="center" wrapText="1"/>
      <protection hidden="1"/>
    </xf>
    <xf numFmtId="0" fontId="1" fillId="5" borderId="1" xfId="1" applyNumberFormat="1" applyFont="1" applyFill="1" applyBorder="1" applyAlignment="1" applyProtection="1">
      <alignment vertical="center" wrapText="1"/>
      <protection hidden="1"/>
    </xf>
    <xf numFmtId="0" fontId="0" fillId="5" borderId="0" xfId="0" applyFill="1"/>
    <xf numFmtId="164" fontId="1" fillId="5" borderId="1" xfId="1" applyNumberFormat="1" applyFont="1" applyFill="1" applyBorder="1" applyAlignment="1" applyProtection="1">
      <protection hidden="1"/>
    </xf>
    <xf numFmtId="164" fontId="19" fillId="5" borderId="1" xfId="1" applyNumberFormat="1" applyFont="1" applyFill="1" applyBorder="1" applyAlignment="1" applyProtection="1">
      <protection hidden="1"/>
    </xf>
    <xf numFmtId="0" fontId="9" fillId="6" borderId="2" xfId="1" applyNumberFormat="1" applyFont="1" applyFill="1" applyBorder="1" applyAlignment="1" applyProtection="1">
      <alignment vertical="center" wrapText="1"/>
      <protection hidden="1"/>
    </xf>
    <xf numFmtId="4" fontId="7" fillId="6" borderId="1" xfId="1" applyNumberFormat="1" applyFont="1" applyFill="1" applyBorder="1" applyAlignment="1" applyProtection="1">
      <alignment wrapText="1"/>
      <protection hidden="1"/>
    </xf>
    <xf numFmtId="0" fontId="1" fillId="0" borderId="0" xfId="0" applyFont="1"/>
    <xf numFmtId="0" fontId="0" fillId="0" borderId="0" xfId="0" applyAlignment="1"/>
    <xf numFmtId="164" fontId="21" fillId="5" borderId="1" xfId="1" applyNumberFormat="1" applyFont="1" applyFill="1" applyBorder="1" applyAlignment="1" applyProtection="1">
      <protection hidden="1"/>
    </xf>
    <xf numFmtId="164" fontId="28" fillId="5" borderId="1" xfId="1" applyNumberFormat="1" applyFont="1" applyFill="1" applyBorder="1" applyAlignment="1" applyProtection="1">
      <protection hidden="1"/>
    </xf>
    <xf numFmtId="0" fontId="13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6" fillId="0" borderId="0" xfId="0" applyFont="1"/>
    <xf numFmtId="0" fontId="33" fillId="0" borderId="0" xfId="0" applyFont="1" applyAlignment="1"/>
    <xf numFmtId="0" fontId="1" fillId="0" borderId="0" xfId="0" applyFont="1" applyAlignment="1"/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3" fillId="0" borderId="1" xfId="1" applyNumberFormat="1" applyFont="1" applyFill="1" applyBorder="1" applyAlignment="1" applyProtection="1">
      <protection hidden="1"/>
    </xf>
    <xf numFmtId="164" fontId="20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alignment horizontal="right"/>
      <protection hidden="1"/>
    </xf>
    <xf numFmtId="2" fontId="19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9" fillId="6" borderId="1" xfId="0" applyFont="1" applyFill="1" applyBorder="1" applyAlignment="1">
      <alignment wrapText="1"/>
    </xf>
    <xf numFmtId="164" fontId="3" fillId="6" borderId="1" xfId="1" applyNumberFormat="1" applyFont="1" applyFill="1" applyBorder="1" applyAlignment="1" applyProtection="1">
      <protection hidden="1"/>
    </xf>
    <xf numFmtId="0" fontId="3" fillId="5" borderId="1" xfId="1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3" fillId="0" borderId="1" xfId="3" applyNumberFormat="1" applyFont="1" applyFill="1" applyBorder="1" applyAlignment="1" applyProtection="1">
      <alignment vertical="center" wrapText="1"/>
      <protection hidden="1"/>
    </xf>
    <xf numFmtId="0" fontId="1" fillId="0" borderId="1" xfId="1" applyNumberFormat="1" applyFont="1" applyFill="1" applyBorder="1" applyAlignment="1" applyProtection="1">
      <alignment horizontal="left" vertical="center" wrapText="1"/>
      <protection hidden="1"/>
    </xf>
    <xf numFmtId="4" fontId="12" fillId="0" borderId="1" xfId="0" applyNumberFormat="1" applyFont="1" applyBorder="1" applyAlignment="1"/>
    <xf numFmtId="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2" fillId="0" borderId="5" xfId="0" applyNumberFormat="1" applyFont="1" applyBorder="1"/>
    <xf numFmtId="0" fontId="11" fillId="0" borderId="0" xfId="0" applyFont="1" applyAlignment="1">
      <alignment horizontal="center"/>
    </xf>
    <xf numFmtId="0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1" fillId="0" borderId="0" xfId="0" applyFont="1" applyAlignment="1"/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tmp_Лист1" xfId="1"/>
    <cellStyle name="Обычный_tmp_Лист1 2" xfId="3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99FFCC"/>
      <color rgb="FFA5F3EC"/>
      <color rgb="FFFBD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B56" sqref="B56"/>
    </sheetView>
  </sheetViews>
  <sheetFormatPr defaultRowHeight="12.75"/>
  <cols>
    <col min="1" max="1" width="73.140625" customWidth="1"/>
    <col min="2" max="2" width="14.42578125" customWidth="1"/>
    <col min="3" max="3" width="7.85546875" customWidth="1"/>
    <col min="4" max="4" width="0.28515625" customWidth="1"/>
    <col min="5" max="5" width="9.140625" hidden="1" customWidth="1"/>
  </cols>
  <sheetData>
    <row r="1" spans="1:3">
      <c r="A1" s="140" t="s">
        <v>33</v>
      </c>
      <c r="B1" s="140"/>
      <c r="C1" s="140"/>
    </row>
    <row r="2" spans="1:3">
      <c r="A2" s="140" t="s">
        <v>34</v>
      </c>
      <c r="B2" s="140"/>
      <c r="C2" s="140"/>
    </row>
    <row r="3" spans="1:3">
      <c r="A3" s="140" t="s">
        <v>35</v>
      </c>
      <c r="B3" s="140"/>
      <c r="C3" s="140"/>
    </row>
    <row r="4" spans="1:3">
      <c r="A4" s="140" t="s">
        <v>198</v>
      </c>
      <c r="B4" s="140"/>
      <c r="C4" s="140"/>
    </row>
    <row r="5" spans="1:3" ht="9" customHeight="1"/>
    <row r="6" spans="1:3" ht="18.75">
      <c r="A6" s="138" t="s">
        <v>36</v>
      </c>
      <c r="B6" s="138"/>
      <c r="C6" s="138"/>
    </row>
    <row r="7" spans="1:3" ht="15">
      <c r="A7" s="130" t="s">
        <v>148</v>
      </c>
      <c r="B7" s="130"/>
      <c r="C7" s="130"/>
    </row>
    <row r="8" spans="1:3">
      <c r="A8" s="131" t="s">
        <v>37</v>
      </c>
      <c r="B8" s="131"/>
      <c r="C8" s="131"/>
    </row>
    <row r="9" spans="1:3">
      <c r="A9" s="131" t="s">
        <v>38</v>
      </c>
      <c r="B9" s="131"/>
      <c r="C9" s="131"/>
    </row>
    <row r="10" spans="1:3" ht="15">
      <c r="A10" s="10"/>
      <c r="B10" s="10"/>
    </row>
    <row r="11" spans="1:3" ht="15">
      <c r="A11" s="11" t="s">
        <v>149</v>
      </c>
      <c r="B11" s="11"/>
      <c r="C11" s="12"/>
    </row>
    <row r="12" spans="1:3">
      <c r="A12" s="132" t="s">
        <v>150</v>
      </c>
      <c r="B12" s="133"/>
      <c r="C12" s="133"/>
    </row>
    <row r="13" spans="1:3" ht="15">
      <c r="A13" s="10"/>
      <c r="B13" s="11"/>
      <c r="C13" s="12"/>
    </row>
    <row r="14" spans="1:3" ht="15">
      <c r="A14" s="10" t="s">
        <v>151</v>
      </c>
      <c r="B14" s="10"/>
    </row>
    <row r="15" spans="1:3" ht="15">
      <c r="A15" s="10"/>
      <c r="B15" s="11"/>
    </row>
    <row r="16" spans="1:3" ht="15.75">
      <c r="A16" s="13" t="s">
        <v>48</v>
      </c>
      <c r="B16" s="14"/>
    </row>
    <row r="17" spans="1:5" ht="15.75">
      <c r="A17" s="13" t="s">
        <v>199</v>
      </c>
      <c r="B17" s="14"/>
    </row>
    <row r="18" spans="1:5" ht="15.75">
      <c r="A18" s="13" t="s">
        <v>49</v>
      </c>
      <c r="B18" s="14"/>
    </row>
    <row r="19" spans="1:5" ht="15">
      <c r="A19" s="87" t="s">
        <v>39</v>
      </c>
      <c r="B19" s="88"/>
      <c r="C19" s="89"/>
    </row>
    <row r="20" spans="1:5" ht="7.5" customHeight="1">
      <c r="A20" s="15"/>
      <c r="B20" s="15"/>
    </row>
    <row r="21" spans="1:5" ht="18.75">
      <c r="A21" s="134" t="s">
        <v>200</v>
      </c>
      <c r="B21" s="134"/>
      <c r="C21" s="134"/>
    </row>
    <row r="22" spans="1:5" ht="18.75">
      <c r="A22" s="134" t="s">
        <v>209</v>
      </c>
      <c r="B22" s="138"/>
      <c r="C22" s="138"/>
    </row>
    <row r="23" spans="1:5" ht="18.75">
      <c r="A23" s="120" t="s">
        <v>230</v>
      </c>
      <c r="B23" s="16"/>
    </row>
    <row r="24" spans="1:5" ht="33.75" customHeight="1">
      <c r="A24" s="139" t="s">
        <v>197</v>
      </c>
      <c r="B24" s="139"/>
      <c r="C24" s="139"/>
      <c r="D24" s="30"/>
      <c r="E24" s="30"/>
    </row>
    <row r="25" spans="1:5">
      <c r="A25" s="86" t="s">
        <v>40</v>
      </c>
      <c r="B25" s="86"/>
    </row>
    <row r="26" spans="1:5" ht="16.5">
      <c r="A26" s="112" t="s">
        <v>152</v>
      </c>
      <c r="B26" s="112"/>
    </row>
    <row r="27" spans="1:5">
      <c r="A27" s="86" t="s">
        <v>41</v>
      </c>
      <c r="B27" s="86"/>
    </row>
    <row r="28" spans="1:5" ht="21.75" customHeight="1">
      <c r="A28" s="90" t="s">
        <v>156</v>
      </c>
      <c r="B28" s="90"/>
      <c r="C28" s="31"/>
      <c r="D28" s="30"/>
    </row>
    <row r="29" spans="1:5" ht="15.75">
      <c r="A29" s="17" t="s">
        <v>50</v>
      </c>
      <c r="B29" s="17"/>
    </row>
    <row r="30" spans="1:5" ht="63" customHeight="1">
      <c r="A30" s="135" t="s">
        <v>143</v>
      </c>
      <c r="B30" s="136"/>
      <c r="C30" s="136"/>
      <c r="D30" s="136"/>
      <c r="E30" s="136"/>
    </row>
    <row r="31" spans="1:5" ht="108.75" customHeight="1">
      <c r="A31" s="135" t="s">
        <v>153</v>
      </c>
      <c r="B31" s="137"/>
      <c r="C31" s="137"/>
      <c r="D31" s="137"/>
      <c r="E31" s="137"/>
    </row>
    <row r="32" spans="1:5" ht="34.5" customHeight="1">
      <c r="A32" s="135" t="s">
        <v>142</v>
      </c>
      <c r="B32" s="135"/>
      <c r="C32" s="135"/>
      <c r="D32" s="81"/>
      <c r="E32" s="81"/>
    </row>
    <row r="33" spans="1:3" ht="17.25" customHeight="1">
      <c r="A33" s="129" t="s">
        <v>144</v>
      </c>
      <c r="B33" s="129"/>
      <c r="C33" s="129"/>
    </row>
    <row r="34" spans="1:3" ht="15.75">
      <c r="A34" s="129" t="s">
        <v>146</v>
      </c>
      <c r="B34" s="129"/>
      <c r="C34" s="129"/>
    </row>
    <row r="35" spans="1:3" ht="15.75">
      <c r="A35" s="129" t="s">
        <v>145</v>
      </c>
      <c r="B35" s="129"/>
      <c r="C35" s="129"/>
    </row>
    <row r="36" spans="1:3" ht="15.75">
      <c r="A36" s="84" t="s">
        <v>139</v>
      </c>
      <c r="B36" s="17"/>
    </row>
    <row r="37" spans="1:3" ht="15.75">
      <c r="A37" s="84" t="s">
        <v>140</v>
      </c>
      <c r="B37" s="17"/>
    </row>
    <row r="38" spans="1:3" ht="15.75">
      <c r="A38" s="85" t="s">
        <v>141</v>
      </c>
      <c r="B38" s="17"/>
    </row>
    <row r="39" spans="1:3" ht="15.75">
      <c r="A39" s="129" t="s">
        <v>147</v>
      </c>
      <c r="B39" s="129"/>
      <c r="C39" s="129"/>
    </row>
    <row r="40" spans="1:3" ht="15.75">
      <c r="A40" s="113" t="s">
        <v>208</v>
      </c>
      <c r="B40" s="17"/>
    </row>
    <row r="41" spans="1:3" ht="15.75">
      <c r="A41" s="17"/>
      <c r="B41" s="17"/>
    </row>
    <row r="42" spans="1:3" ht="15.75">
      <c r="A42" s="17" t="s">
        <v>210</v>
      </c>
      <c r="B42" s="16"/>
    </row>
    <row r="43" spans="1:3" ht="15.75">
      <c r="A43" s="16"/>
      <c r="B43" s="16"/>
    </row>
    <row r="44" spans="1:3" ht="15.75">
      <c r="A44" s="18" t="s">
        <v>42</v>
      </c>
      <c r="B44" s="19" t="s">
        <v>43</v>
      </c>
    </row>
    <row r="45" spans="1:3" ht="15.75">
      <c r="A45" s="20" t="s">
        <v>44</v>
      </c>
      <c r="B45" s="116">
        <v>217803152.41999999</v>
      </c>
    </row>
    <row r="46" spans="1:3" ht="15.75">
      <c r="A46" s="20" t="s">
        <v>12</v>
      </c>
      <c r="B46" s="116"/>
    </row>
    <row r="47" spans="1:3" ht="15.75">
      <c r="A47" s="21" t="s">
        <v>201</v>
      </c>
      <c r="B47" s="116">
        <v>50958695.340000004</v>
      </c>
    </row>
    <row r="48" spans="1:3" ht="15.75">
      <c r="A48" s="21" t="s">
        <v>202</v>
      </c>
      <c r="B48" s="116">
        <v>26726852.129999999</v>
      </c>
    </row>
    <row r="49" spans="1:2" ht="15.75">
      <c r="A49" s="21" t="s">
        <v>203</v>
      </c>
      <c r="B49" s="116">
        <v>8303531.6699999999</v>
      </c>
    </row>
    <row r="50" spans="1:2" ht="15.75">
      <c r="A50" s="21" t="s">
        <v>202</v>
      </c>
      <c r="B50" s="116">
        <v>5000742.5599999996</v>
      </c>
    </row>
    <row r="51" spans="1:2" ht="15.75">
      <c r="A51" s="21" t="s">
        <v>45</v>
      </c>
      <c r="B51" s="116">
        <v>-213996818.15000001</v>
      </c>
    </row>
    <row r="52" spans="1:2" ht="15.75">
      <c r="A52" s="21" t="s">
        <v>204</v>
      </c>
      <c r="B52" s="117">
        <v>0</v>
      </c>
    </row>
    <row r="53" spans="1:2" ht="15.75">
      <c r="A53" s="22" t="s">
        <v>205</v>
      </c>
      <c r="B53" s="118">
        <v>0</v>
      </c>
    </row>
    <row r="54" spans="1:2" ht="15.75">
      <c r="A54" s="23" t="s">
        <v>206</v>
      </c>
      <c r="B54" s="118">
        <v>70915.59</v>
      </c>
    </row>
    <row r="55" spans="1:2" ht="15.75">
      <c r="A55" s="24" t="s">
        <v>46</v>
      </c>
      <c r="B55" s="119">
        <v>2872937.29</v>
      </c>
    </row>
    <row r="56" spans="1:2" ht="15.75">
      <c r="A56" s="23" t="s">
        <v>207</v>
      </c>
      <c r="B56" s="119">
        <v>0</v>
      </c>
    </row>
    <row r="57" spans="1:2" ht="14.25">
      <c r="A57" s="25"/>
    </row>
    <row r="58" spans="1:2" ht="14.25">
      <c r="A58" s="25"/>
    </row>
    <row r="59" spans="1:2" ht="14.25">
      <c r="A59" s="25"/>
    </row>
    <row r="60" spans="1:2" ht="14.25">
      <c r="A60" s="25"/>
    </row>
  </sheetData>
  <mergeCells count="19">
    <mergeCell ref="A1:C1"/>
    <mergeCell ref="A2:C2"/>
    <mergeCell ref="A3:C3"/>
    <mergeCell ref="A4:C4"/>
    <mergeCell ref="A6:C6"/>
    <mergeCell ref="A33:C33"/>
    <mergeCell ref="A34:C34"/>
    <mergeCell ref="A35:C35"/>
    <mergeCell ref="A39:C39"/>
    <mergeCell ref="A7:C7"/>
    <mergeCell ref="A8:C8"/>
    <mergeCell ref="A9:C9"/>
    <mergeCell ref="A12:C12"/>
    <mergeCell ref="A21:C21"/>
    <mergeCell ref="A30:E30"/>
    <mergeCell ref="A31:E31"/>
    <mergeCell ref="A22:C22"/>
    <mergeCell ref="A24:C24"/>
    <mergeCell ref="A32:C32"/>
  </mergeCells>
  <phoneticPr fontId="5" type="noConversion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0"/>
  <sheetViews>
    <sheetView zoomScale="115" zoomScaleNormal="115" workbookViewId="0">
      <selection activeCell="J32" sqref="J32"/>
    </sheetView>
  </sheetViews>
  <sheetFormatPr defaultRowHeight="12.75"/>
  <cols>
    <col min="1" max="1" width="46.5703125" style="7" customWidth="1"/>
    <col min="2" max="2" width="11.42578125" customWidth="1"/>
    <col min="3" max="3" width="11" customWidth="1"/>
    <col min="4" max="4" width="10.42578125" customWidth="1"/>
    <col min="5" max="5" width="9.85546875" customWidth="1"/>
    <col min="6" max="6" width="10.28515625" customWidth="1"/>
    <col min="8" max="8" width="13.42578125" bestFit="1" customWidth="1"/>
    <col min="9" max="14" width="12.42578125" customWidth="1"/>
  </cols>
  <sheetData>
    <row r="2" spans="1:13" ht="15.75">
      <c r="A2" s="108" t="s">
        <v>196</v>
      </c>
    </row>
    <row r="4" spans="1:13">
      <c r="A4" s="125" t="s">
        <v>19</v>
      </c>
      <c r="B4" s="128" t="s">
        <v>7</v>
      </c>
      <c r="C4" s="128"/>
      <c r="D4" s="128"/>
      <c r="E4" s="128"/>
      <c r="F4" s="128"/>
    </row>
    <row r="5" spans="1:13">
      <c r="A5" s="126"/>
      <c r="B5" s="125" t="s">
        <v>1</v>
      </c>
      <c r="C5" s="128" t="s">
        <v>0</v>
      </c>
      <c r="D5" s="128"/>
      <c r="E5" s="128"/>
      <c r="F5" s="128"/>
    </row>
    <row r="6" spans="1:13">
      <c r="A6" s="127"/>
      <c r="B6" s="127"/>
      <c r="C6" s="2" t="s">
        <v>2</v>
      </c>
      <c r="D6" s="2" t="s">
        <v>3</v>
      </c>
      <c r="E6" s="2" t="s">
        <v>4</v>
      </c>
      <c r="F6" s="2" t="s">
        <v>5</v>
      </c>
    </row>
    <row r="7" spans="1:13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13" ht="22.5">
      <c r="A8" s="6" t="s">
        <v>106</v>
      </c>
      <c r="B8" s="1">
        <f>C8+D8+E8+F8</f>
        <v>3021129.15</v>
      </c>
      <c r="C8" s="1">
        <f>C9+C10+C11</f>
        <v>3021129.15</v>
      </c>
      <c r="D8" s="1">
        <v>0</v>
      </c>
      <c r="E8" s="1">
        <v>0</v>
      </c>
      <c r="F8" s="1">
        <v>0</v>
      </c>
      <c r="H8" s="64"/>
    </row>
    <row r="9" spans="1:13">
      <c r="A9" s="69" t="s">
        <v>107</v>
      </c>
      <c r="B9" s="1">
        <f>C9</f>
        <v>311733.92</v>
      </c>
      <c r="C9" s="1">
        <v>311733.92</v>
      </c>
      <c r="D9" s="1"/>
      <c r="E9" s="1"/>
      <c r="F9" s="1"/>
      <c r="H9" s="64"/>
    </row>
    <row r="10" spans="1:13">
      <c r="A10" s="72" t="s">
        <v>175</v>
      </c>
      <c r="B10" s="1">
        <f t="shared" ref="B10:B11" si="0">C10</f>
        <v>1087171.8999999999</v>
      </c>
      <c r="C10" s="1">
        <v>1087171.8999999999</v>
      </c>
      <c r="D10" s="1"/>
      <c r="E10" s="1"/>
      <c r="F10" s="1"/>
      <c r="G10" s="80"/>
      <c r="H10" s="64"/>
    </row>
    <row r="11" spans="1:13">
      <c r="A11" s="72" t="s">
        <v>211</v>
      </c>
      <c r="B11" s="1">
        <f t="shared" si="0"/>
        <v>1622223.33</v>
      </c>
      <c r="C11" s="1">
        <v>1622223.33</v>
      </c>
      <c r="D11" s="1"/>
      <c r="E11" s="1"/>
      <c r="F11" s="1"/>
      <c r="H11" s="64"/>
    </row>
    <row r="12" spans="1:13" s="4" customFormat="1" ht="35.25" customHeight="1">
      <c r="A12" s="47" t="s">
        <v>223</v>
      </c>
      <c r="B12" s="40">
        <f>C12+D12+E12+F12</f>
        <v>53504156.43</v>
      </c>
      <c r="C12" s="41">
        <f>C14+C25+C36+C44</f>
        <v>11071805</v>
      </c>
      <c r="D12" s="41">
        <f>D14+D25+D36+D44</f>
        <v>17093230.629999999</v>
      </c>
      <c r="E12" s="41">
        <f>E14+E25+E36+E44</f>
        <v>11293712.800000001</v>
      </c>
      <c r="F12" s="41">
        <f>F14+F25+F36+F44</f>
        <v>14045408</v>
      </c>
    </row>
    <row r="13" spans="1:13" s="4" customFormat="1">
      <c r="A13" s="6" t="s">
        <v>10</v>
      </c>
      <c r="B13" s="1"/>
      <c r="C13" s="1"/>
      <c r="D13" s="1"/>
      <c r="E13" s="1"/>
      <c r="F13" s="1"/>
      <c r="H13" s="63"/>
      <c r="I13" s="62"/>
      <c r="J13" s="62"/>
      <c r="K13" s="62"/>
      <c r="L13" s="62"/>
    </row>
    <row r="14" spans="1:13" s="4" customFormat="1" ht="36" customHeight="1">
      <c r="A14" s="121" t="s">
        <v>224</v>
      </c>
      <c r="B14" s="37">
        <f>C14+D14+E14+F14</f>
        <v>43657007</v>
      </c>
      <c r="C14" s="39">
        <f>C15+C19+C23</f>
        <v>8725200</v>
      </c>
      <c r="D14" s="39">
        <f>D15+D19+D23</f>
        <v>14613701</v>
      </c>
      <c r="E14" s="39">
        <f>E15+E19+E23</f>
        <v>8337000</v>
      </c>
      <c r="F14" s="39">
        <f>F15+F19+F23</f>
        <v>11981106</v>
      </c>
      <c r="H14" s="66"/>
      <c r="I14" s="66"/>
      <c r="J14" s="68"/>
      <c r="K14" s="68"/>
      <c r="L14" s="68"/>
      <c r="M14" s="67"/>
    </row>
    <row r="15" spans="1:13" s="4" customFormat="1" ht="56.25">
      <c r="A15" s="114" t="s">
        <v>217</v>
      </c>
      <c r="B15" s="33">
        <f>C15+D15+E15+F15</f>
        <v>15307200</v>
      </c>
      <c r="C15" s="29">
        <f>C17+C18</f>
        <v>2806500</v>
      </c>
      <c r="D15" s="29">
        <f>D17+D18</f>
        <v>5379800</v>
      </c>
      <c r="E15" s="29">
        <f>E17+E18</f>
        <v>2751700</v>
      </c>
      <c r="F15" s="29">
        <f>F17+F18</f>
        <v>4369200</v>
      </c>
      <c r="H15" s="62"/>
      <c r="I15" s="62"/>
      <c r="J15" s="62"/>
      <c r="K15" s="62"/>
      <c r="L15" s="62"/>
    </row>
    <row r="16" spans="1:13" s="4" customFormat="1" ht="15" customHeight="1">
      <c r="A16" s="8" t="s">
        <v>12</v>
      </c>
      <c r="B16" s="1"/>
      <c r="C16" s="27"/>
      <c r="D16" s="27"/>
      <c r="E16" s="27"/>
      <c r="F16" s="27"/>
      <c r="H16" s="62"/>
    </row>
    <row r="17" spans="1:6" s="4" customFormat="1" ht="29.25" customHeight="1">
      <c r="A17" s="8" t="s">
        <v>77</v>
      </c>
      <c r="B17" s="1">
        <f>C17+D17+E17+F17</f>
        <v>6073600</v>
      </c>
      <c r="C17" s="27">
        <v>1166100</v>
      </c>
      <c r="D17" s="27">
        <v>1641800</v>
      </c>
      <c r="E17" s="27">
        <v>1490000</v>
      </c>
      <c r="F17" s="27">
        <v>1775700</v>
      </c>
    </row>
    <row r="18" spans="1:6" s="4" customFormat="1" ht="56.25">
      <c r="A18" s="71" t="s">
        <v>232</v>
      </c>
      <c r="B18" s="1">
        <f>C18+D18+E18+F18</f>
        <v>9233600</v>
      </c>
      <c r="C18" s="27">
        <v>1640400</v>
      </c>
      <c r="D18" s="27">
        <v>3738000</v>
      </c>
      <c r="E18" s="27">
        <v>1261700</v>
      </c>
      <c r="F18" s="27">
        <v>2593500</v>
      </c>
    </row>
    <row r="19" spans="1:6" s="4" customFormat="1" ht="45">
      <c r="A19" s="72" t="s">
        <v>218</v>
      </c>
      <c r="B19" s="33">
        <f>C19+D19+E19+F19</f>
        <v>27707107</v>
      </c>
      <c r="C19" s="29">
        <f>C21+C22</f>
        <v>5918700</v>
      </c>
      <c r="D19" s="29">
        <f>D21+D22</f>
        <v>9180901</v>
      </c>
      <c r="E19" s="29">
        <f>E21+E22</f>
        <v>4995600</v>
      </c>
      <c r="F19" s="29">
        <f>F21+F22</f>
        <v>7611906</v>
      </c>
    </row>
    <row r="20" spans="1:6" s="4" customFormat="1" ht="15.75" customHeight="1">
      <c r="A20" s="8" t="s">
        <v>12</v>
      </c>
      <c r="B20" s="1"/>
      <c r="C20" s="27"/>
      <c r="D20" s="27"/>
      <c r="E20" s="27"/>
      <c r="F20" s="27"/>
    </row>
    <row r="21" spans="1:6" s="4" customFormat="1" ht="33" customHeight="1">
      <c r="A21" s="8" t="s">
        <v>98</v>
      </c>
      <c r="B21" s="1">
        <f t="shared" ref="B21:B56" si="1">C21+D21+E21+F21</f>
        <v>4548901</v>
      </c>
      <c r="C21" s="27">
        <v>1411800</v>
      </c>
      <c r="D21" s="27">
        <v>1073201</v>
      </c>
      <c r="E21" s="27">
        <v>1079700</v>
      </c>
      <c r="F21" s="27">
        <v>984200</v>
      </c>
    </row>
    <row r="22" spans="1:6" s="4" customFormat="1" ht="84" customHeight="1">
      <c r="A22" s="115" t="s">
        <v>233</v>
      </c>
      <c r="B22" s="1">
        <f t="shared" si="1"/>
        <v>23158206</v>
      </c>
      <c r="C22" s="27">
        <v>4506900</v>
      </c>
      <c r="D22" s="27">
        <v>8107700</v>
      </c>
      <c r="E22" s="27">
        <v>3915900</v>
      </c>
      <c r="F22" s="27">
        <v>6627706</v>
      </c>
    </row>
    <row r="23" spans="1:6" s="4" customFormat="1" ht="33.75">
      <c r="A23" s="9" t="s">
        <v>78</v>
      </c>
      <c r="B23" s="33">
        <f t="shared" si="1"/>
        <v>642700</v>
      </c>
      <c r="C23" s="29">
        <v>0</v>
      </c>
      <c r="D23" s="29">
        <v>53000</v>
      </c>
      <c r="E23" s="29">
        <v>589700</v>
      </c>
      <c r="F23" s="29">
        <v>0</v>
      </c>
    </row>
    <row r="24" spans="1:6" s="4" customFormat="1" ht="61.5" customHeight="1">
      <c r="A24" s="71" t="s">
        <v>184</v>
      </c>
      <c r="B24" s="1">
        <f t="shared" si="1"/>
        <v>273900</v>
      </c>
      <c r="C24" s="27"/>
      <c r="D24" s="27"/>
      <c r="E24" s="27">
        <v>273900</v>
      </c>
      <c r="F24" s="27"/>
    </row>
    <row r="25" spans="1:6" s="4" customFormat="1" ht="31.5" customHeight="1">
      <c r="A25" s="121" t="s">
        <v>234</v>
      </c>
      <c r="B25" s="37">
        <f>C25+D25+E25+F25</f>
        <v>4979454.8</v>
      </c>
      <c r="C25" s="38">
        <f>C26+C27+C28+C29+C30+C31+C33+C34+C35+C32</f>
        <v>638265</v>
      </c>
      <c r="D25" s="38">
        <f>D26+D27+D28+D29+D30+D31+D33+D34+D35+D32</f>
        <v>1243775</v>
      </c>
      <c r="E25" s="38">
        <f>E26+E27+E28+E29+E30+E31+E33+E34+E35+E32</f>
        <v>2223212.7999999998</v>
      </c>
      <c r="F25" s="38">
        <f>F26+F27+F28+F29+F30+F31+F33+F34+F35+F32</f>
        <v>874202</v>
      </c>
    </row>
    <row r="26" spans="1:6" s="4" customFormat="1" ht="33.75">
      <c r="A26" s="71" t="s">
        <v>154</v>
      </c>
      <c r="B26" s="1">
        <f>C26+D26+E26+F26</f>
        <v>647325</v>
      </c>
      <c r="C26" s="34">
        <v>172525</v>
      </c>
      <c r="D26" s="34">
        <v>282050</v>
      </c>
      <c r="E26" s="34">
        <v>0</v>
      </c>
      <c r="F26" s="34">
        <v>192750</v>
      </c>
    </row>
    <row r="27" spans="1:6" s="57" customFormat="1" ht="72.75" customHeight="1">
      <c r="A27" s="71" t="s">
        <v>219</v>
      </c>
      <c r="B27" s="28">
        <f t="shared" si="1"/>
        <v>1402500</v>
      </c>
      <c r="C27" s="27">
        <v>452540</v>
      </c>
      <c r="D27" s="27">
        <v>358500</v>
      </c>
      <c r="E27" s="27">
        <v>201460</v>
      </c>
      <c r="F27" s="27">
        <v>390000</v>
      </c>
    </row>
    <row r="28" spans="1:6" s="57" customFormat="1" ht="50.25" customHeight="1">
      <c r="A28" s="71" t="s">
        <v>100</v>
      </c>
      <c r="B28" s="28">
        <f t="shared" ref="B28:B35" si="2">C28+D28+E28+F28</f>
        <v>310900</v>
      </c>
      <c r="C28" s="27">
        <v>0</v>
      </c>
      <c r="D28" s="27">
        <v>264300</v>
      </c>
      <c r="E28" s="27">
        <v>46600</v>
      </c>
      <c r="F28" s="27">
        <v>0</v>
      </c>
    </row>
    <row r="29" spans="1:6" s="57" customFormat="1" ht="37.5" customHeight="1">
      <c r="A29" s="71" t="s">
        <v>155</v>
      </c>
      <c r="B29" s="1">
        <f t="shared" si="2"/>
        <v>291592</v>
      </c>
      <c r="C29" s="27">
        <v>13200</v>
      </c>
      <c r="D29" s="27">
        <v>238840</v>
      </c>
      <c r="E29" s="27">
        <v>18100</v>
      </c>
      <c r="F29" s="27">
        <v>21452</v>
      </c>
    </row>
    <row r="30" spans="1:6" s="57" customFormat="1" ht="37.5" customHeight="1">
      <c r="A30" s="71" t="s">
        <v>216</v>
      </c>
      <c r="B30" s="1">
        <v>600000</v>
      </c>
      <c r="C30" s="27">
        <v>0</v>
      </c>
      <c r="D30" s="27">
        <v>100085</v>
      </c>
      <c r="E30" s="27">
        <v>229915</v>
      </c>
      <c r="F30" s="27">
        <v>270000</v>
      </c>
    </row>
    <row r="31" spans="1:6" s="57" customFormat="1" ht="45" customHeight="1">
      <c r="A31" s="71" t="s">
        <v>235</v>
      </c>
      <c r="B31" s="28">
        <f t="shared" si="2"/>
        <v>25000</v>
      </c>
      <c r="C31" s="27">
        <v>0</v>
      </c>
      <c r="D31" s="27">
        <v>0</v>
      </c>
      <c r="E31" s="27">
        <v>25000</v>
      </c>
      <c r="F31" s="27">
        <v>0</v>
      </c>
    </row>
    <row r="32" spans="1:6" s="57" customFormat="1" ht="45" customHeight="1">
      <c r="A32" s="71" t="s">
        <v>187</v>
      </c>
      <c r="B32" s="28">
        <f t="shared" si="2"/>
        <v>0</v>
      </c>
      <c r="C32" s="27">
        <v>0</v>
      </c>
      <c r="D32" s="27">
        <v>0</v>
      </c>
      <c r="E32" s="27">
        <v>0</v>
      </c>
      <c r="F32" s="27">
        <v>0</v>
      </c>
    </row>
    <row r="33" spans="1:6" s="4" customFormat="1" ht="45">
      <c r="A33" s="70" t="s">
        <v>108</v>
      </c>
      <c r="B33" s="28">
        <f t="shared" si="2"/>
        <v>1702137.8</v>
      </c>
      <c r="C33" s="27">
        <v>0</v>
      </c>
      <c r="D33" s="27">
        <v>0</v>
      </c>
      <c r="E33" s="27">
        <v>1702137.8</v>
      </c>
      <c r="F33" s="27">
        <v>0</v>
      </c>
    </row>
    <row r="34" spans="1:6" s="4" customFormat="1" ht="46.5" customHeight="1">
      <c r="A34" s="107" t="s">
        <v>186</v>
      </c>
      <c r="B34" s="28">
        <f t="shared" si="2"/>
        <v>0</v>
      </c>
      <c r="C34" s="27">
        <v>0</v>
      </c>
      <c r="D34" s="27">
        <v>0</v>
      </c>
      <c r="E34" s="27">
        <v>0</v>
      </c>
      <c r="F34" s="27">
        <v>0</v>
      </c>
    </row>
    <row r="35" spans="1:6" s="4" customFormat="1" ht="46.5" customHeight="1">
      <c r="A35" s="107" t="s">
        <v>185</v>
      </c>
      <c r="B35" s="28">
        <f t="shared" si="2"/>
        <v>0</v>
      </c>
      <c r="C35" s="27">
        <v>0</v>
      </c>
      <c r="D35" s="27">
        <v>0</v>
      </c>
      <c r="E35" s="27">
        <v>0</v>
      </c>
      <c r="F35" s="27">
        <v>0</v>
      </c>
    </row>
    <row r="36" spans="1:6" s="4" customFormat="1" ht="45">
      <c r="A36" s="36" t="s">
        <v>79</v>
      </c>
      <c r="B36" s="37">
        <f t="shared" si="1"/>
        <v>4844419</v>
      </c>
      <c r="C36" s="39">
        <f>C38+C39+C40+C42+C43+C41</f>
        <v>1702300</v>
      </c>
      <c r="D36" s="39">
        <f>D38+D39+D40+D42+D43+D41</f>
        <v>1218519</v>
      </c>
      <c r="E36" s="39">
        <f>E38+E39+E40+E42+E43+E41</f>
        <v>733500</v>
      </c>
      <c r="F36" s="39">
        <f>F38+F39+F40+F42+F43+F41</f>
        <v>1190100</v>
      </c>
    </row>
    <row r="37" spans="1:6" s="4" customFormat="1">
      <c r="A37" s="8" t="s">
        <v>10</v>
      </c>
      <c r="B37" s="1"/>
      <c r="C37" s="27"/>
      <c r="D37" s="27"/>
      <c r="E37" s="27"/>
      <c r="F37" s="27"/>
    </row>
    <row r="38" spans="1:6" s="4" customFormat="1" ht="45">
      <c r="A38" s="8" t="s">
        <v>69</v>
      </c>
      <c r="B38" s="1">
        <f t="shared" si="1"/>
        <v>610000</v>
      </c>
      <c r="C38" s="27">
        <v>540000</v>
      </c>
      <c r="D38" s="27">
        <v>70000</v>
      </c>
      <c r="E38" s="27">
        <v>0</v>
      </c>
      <c r="F38" s="27">
        <v>0</v>
      </c>
    </row>
    <row r="39" spans="1:6" s="4" customFormat="1" ht="45">
      <c r="A39" s="71" t="s">
        <v>135</v>
      </c>
      <c r="B39" s="1">
        <f t="shared" si="1"/>
        <v>173000</v>
      </c>
      <c r="C39" s="27">
        <v>53000</v>
      </c>
      <c r="D39" s="27">
        <v>20000</v>
      </c>
      <c r="E39" s="27">
        <v>0</v>
      </c>
      <c r="F39" s="27">
        <v>100000</v>
      </c>
    </row>
    <row r="40" spans="1:6" s="4" customFormat="1" ht="22.5">
      <c r="A40" s="74" t="s">
        <v>177</v>
      </c>
      <c r="B40" s="1">
        <f t="shared" si="1"/>
        <v>286630</v>
      </c>
      <c r="C40" s="27">
        <v>109300</v>
      </c>
      <c r="D40" s="27">
        <v>48230</v>
      </c>
      <c r="E40" s="27">
        <v>39000</v>
      </c>
      <c r="F40" s="27">
        <v>90100</v>
      </c>
    </row>
    <row r="41" spans="1:6" s="4" customFormat="1" ht="33.75">
      <c r="A41" s="71" t="s">
        <v>179</v>
      </c>
      <c r="B41" s="1">
        <f t="shared" si="1"/>
        <v>25389</v>
      </c>
      <c r="C41" s="27"/>
      <c r="D41" s="27">
        <v>25389</v>
      </c>
      <c r="E41" s="27"/>
      <c r="F41" s="27"/>
    </row>
    <row r="42" spans="1:6" s="4" customFormat="1" ht="22.5">
      <c r="A42" s="71" t="s">
        <v>136</v>
      </c>
      <c r="B42" s="1">
        <f t="shared" si="1"/>
        <v>149400</v>
      </c>
      <c r="C42" s="27"/>
      <c r="D42" s="27">
        <v>54900</v>
      </c>
      <c r="E42" s="27">
        <v>94500</v>
      </c>
      <c r="F42" s="27"/>
    </row>
    <row r="43" spans="1:6" s="4" customFormat="1" ht="22.5">
      <c r="A43" s="71" t="s">
        <v>137</v>
      </c>
      <c r="B43" s="1">
        <f t="shared" si="1"/>
        <v>3600000</v>
      </c>
      <c r="C43" s="27">
        <v>1000000</v>
      </c>
      <c r="D43" s="27">
        <v>1000000</v>
      </c>
      <c r="E43" s="27">
        <v>600000</v>
      </c>
      <c r="F43" s="27">
        <v>1000000</v>
      </c>
    </row>
    <row r="44" spans="1:6" s="4" customFormat="1" ht="22.5">
      <c r="A44" s="36" t="s">
        <v>16</v>
      </c>
      <c r="B44" s="37">
        <f t="shared" si="1"/>
        <v>23275.63</v>
      </c>
      <c r="C44" s="39">
        <f>C46+C47+C48+C49+C50+C51+C52+C53</f>
        <v>6040</v>
      </c>
      <c r="D44" s="39">
        <f>D46+D47+D48+D49+D50+D51+D52+D53</f>
        <v>17235.63</v>
      </c>
      <c r="E44" s="39">
        <f>E46+E47+E48+E49+E50+E51+E52+E53</f>
        <v>0</v>
      </c>
      <c r="F44" s="39">
        <f>F46+F47+F48+F49+F50+F51+F52+F53</f>
        <v>0</v>
      </c>
    </row>
    <row r="45" spans="1:6" s="4" customFormat="1">
      <c r="A45" s="8" t="s">
        <v>12</v>
      </c>
      <c r="B45" s="1"/>
      <c r="C45" s="27"/>
      <c r="D45" s="27"/>
      <c r="E45" s="27"/>
      <c r="F45" s="27"/>
    </row>
    <row r="46" spans="1:6" s="4" customFormat="1">
      <c r="A46" s="8" t="s">
        <v>20</v>
      </c>
      <c r="B46" s="1">
        <f t="shared" si="1"/>
        <v>15327.32</v>
      </c>
      <c r="C46" s="27">
        <v>5800</v>
      </c>
      <c r="D46" s="27">
        <v>9527.32</v>
      </c>
      <c r="E46" s="27"/>
      <c r="F46" s="27"/>
    </row>
    <row r="47" spans="1:6" s="4" customFormat="1">
      <c r="A47" s="8" t="s">
        <v>21</v>
      </c>
      <c r="B47" s="1">
        <f t="shared" si="1"/>
        <v>0</v>
      </c>
      <c r="C47" s="27"/>
      <c r="D47" s="27"/>
      <c r="E47" s="27"/>
      <c r="F47" s="27"/>
    </row>
    <row r="48" spans="1:6" s="4" customFormat="1" ht="12.75" customHeight="1">
      <c r="A48" s="8" t="s">
        <v>22</v>
      </c>
      <c r="B48" s="1">
        <f t="shared" si="1"/>
        <v>0</v>
      </c>
      <c r="C48" s="27"/>
      <c r="D48" s="27"/>
      <c r="E48" s="27"/>
      <c r="F48" s="27"/>
    </row>
    <row r="49" spans="1:7" s="4" customFormat="1">
      <c r="A49" s="8" t="s">
        <v>23</v>
      </c>
      <c r="B49" s="1">
        <f t="shared" si="1"/>
        <v>240</v>
      </c>
      <c r="C49" s="27">
        <v>240</v>
      </c>
      <c r="D49" s="27"/>
      <c r="E49" s="27"/>
      <c r="F49" s="27"/>
    </row>
    <row r="50" spans="1:7" s="4" customFormat="1">
      <c r="A50" s="8" t="s">
        <v>24</v>
      </c>
      <c r="B50" s="1">
        <f t="shared" si="1"/>
        <v>0</v>
      </c>
      <c r="C50" s="27"/>
      <c r="D50" s="27"/>
      <c r="E50" s="27"/>
      <c r="F50" s="27"/>
    </row>
    <row r="51" spans="1:7" s="4" customFormat="1">
      <c r="A51" s="8" t="s">
        <v>25</v>
      </c>
      <c r="B51" s="1">
        <f t="shared" si="1"/>
        <v>0</v>
      </c>
      <c r="C51" s="27"/>
      <c r="D51" s="27"/>
      <c r="E51" s="27"/>
      <c r="F51" s="27"/>
    </row>
    <row r="52" spans="1:7" s="4" customFormat="1" ht="22.5">
      <c r="A52" s="71" t="s">
        <v>189</v>
      </c>
      <c r="B52" s="1">
        <f t="shared" si="1"/>
        <v>7708.31</v>
      </c>
      <c r="C52" s="27"/>
      <c r="D52" s="27">
        <v>7708.31</v>
      </c>
      <c r="E52" s="27"/>
      <c r="F52" s="27"/>
    </row>
    <row r="53" spans="1:7" s="4" customFormat="1" ht="33.75">
      <c r="A53" s="8" t="s">
        <v>30</v>
      </c>
      <c r="B53" s="1">
        <f t="shared" si="1"/>
        <v>0</v>
      </c>
      <c r="C53" s="27"/>
      <c r="D53" s="27"/>
      <c r="E53" s="27"/>
      <c r="F53" s="27"/>
    </row>
    <row r="54" spans="1:7" s="4" customFormat="1">
      <c r="A54" s="9" t="s">
        <v>17</v>
      </c>
      <c r="B54" s="1">
        <f t="shared" si="1"/>
        <v>0</v>
      </c>
      <c r="C54" s="27"/>
      <c r="D54" s="27"/>
      <c r="E54" s="27"/>
      <c r="F54" s="27"/>
    </row>
    <row r="55" spans="1:7" s="4" customFormat="1">
      <c r="A55" s="8" t="s">
        <v>10</v>
      </c>
      <c r="B55" s="1">
        <f t="shared" si="1"/>
        <v>0</v>
      </c>
      <c r="C55" s="27"/>
      <c r="D55" s="27"/>
      <c r="E55" s="27"/>
      <c r="F55" s="27"/>
    </row>
    <row r="56" spans="1:7" s="4" customFormat="1" ht="22.5">
      <c r="A56" s="8" t="s">
        <v>18</v>
      </c>
      <c r="B56" s="1">
        <f t="shared" si="1"/>
        <v>0</v>
      </c>
      <c r="C56" s="27"/>
      <c r="D56" s="27"/>
      <c r="E56" s="27"/>
      <c r="F56" s="27"/>
    </row>
    <row r="57" spans="1:7" s="4" customFormat="1">
      <c r="A57" s="8" t="s">
        <v>31</v>
      </c>
      <c r="B57" s="1">
        <f t="shared" ref="B57:B109" si="3">C57+D57+E57+F57</f>
        <v>0</v>
      </c>
      <c r="C57" s="27"/>
      <c r="D57" s="27"/>
      <c r="E57" s="27"/>
      <c r="F57" s="27"/>
    </row>
    <row r="58" spans="1:7" s="4" customFormat="1" ht="22.5">
      <c r="A58" s="6" t="s">
        <v>8</v>
      </c>
      <c r="B58" s="1">
        <f t="shared" si="3"/>
        <v>0</v>
      </c>
      <c r="C58" s="27"/>
      <c r="D58" s="27"/>
      <c r="E58" s="27"/>
      <c r="F58" s="27"/>
    </row>
    <row r="59" spans="1:7" s="4" customFormat="1">
      <c r="A59" s="47" t="s">
        <v>9</v>
      </c>
      <c r="B59" s="40">
        <f t="shared" si="3"/>
        <v>56525285.579999998</v>
      </c>
      <c r="C59" s="41">
        <f>C61+C139+C163+C166+C174+C177+C179+C182+C186+C189+C222</f>
        <v>14092934.15</v>
      </c>
      <c r="D59" s="41">
        <f>D61+D139+D163+D174+D177+D179+D182+D186+D189+D222</f>
        <v>17093230.629999999</v>
      </c>
      <c r="E59" s="41">
        <f>E61+E139+E163+E174+E177+E179+E182+E186+E189+E222</f>
        <v>11293712.800000001</v>
      </c>
      <c r="F59" s="41">
        <f>F61+F139+F163+F174+F177+F179+F182+F186+F189+F222</f>
        <v>14045408</v>
      </c>
    </row>
    <row r="60" spans="1:7" s="4" customFormat="1">
      <c r="A60" s="6" t="s">
        <v>10</v>
      </c>
      <c r="B60" s="1">
        <f t="shared" si="3"/>
        <v>0</v>
      </c>
      <c r="C60" s="27"/>
      <c r="D60" s="27"/>
      <c r="E60" s="27"/>
      <c r="F60" s="27"/>
    </row>
    <row r="61" spans="1:7" s="4" customFormat="1">
      <c r="A61" s="50" t="s">
        <v>72</v>
      </c>
      <c r="B61" s="51">
        <f>C61+D61+E61+F61</f>
        <v>15890346.75</v>
      </c>
      <c r="C61" s="52">
        <f>C62+C67+C96+C100+C110+C118+C123+C115+C132</f>
        <v>4421615.95</v>
      </c>
      <c r="D61" s="52">
        <f>D62+D67+D96+D100+D110+D118+D123+D115+D132+D166</f>
        <v>3388976</v>
      </c>
      <c r="E61" s="52">
        <f>E62+E67+E96+E100+E110+E118+E123+E115+E132+E166</f>
        <v>4835652.8</v>
      </c>
      <c r="F61" s="52">
        <f>F62+F67+F96+F100+F110+F118+F123+F115+F132+F166</f>
        <v>3244102</v>
      </c>
    </row>
    <row r="62" spans="1:7" s="4" customFormat="1" ht="22.5">
      <c r="A62" s="42" t="s">
        <v>11</v>
      </c>
      <c r="B62" s="43">
        <f>C62+D62+E62+F62</f>
        <v>4332478.6899999995</v>
      </c>
      <c r="C62" s="44">
        <f>C64+C65+C66</f>
        <v>884978.69</v>
      </c>
      <c r="D62" s="44">
        <f>D64+D65+D66</f>
        <v>1254600</v>
      </c>
      <c r="E62" s="44">
        <f>E64+E65+E66</f>
        <v>1316900</v>
      </c>
      <c r="F62" s="44">
        <f>F64+F65+F66</f>
        <v>876000</v>
      </c>
      <c r="G62" s="122"/>
    </row>
    <row r="63" spans="1:7" s="4" customFormat="1">
      <c r="A63" s="8" t="s">
        <v>12</v>
      </c>
      <c r="B63" s="1"/>
      <c r="C63" s="27"/>
      <c r="D63" s="27"/>
      <c r="E63" s="27"/>
      <c r="F63" s="27"/>
    </row>
    <row r="64" spans="1:7" s="4" customFormat="1">
      <c r="A64" s="71" t="s">
        <v>90</v>
      </c>
      <c r="B64" s="1">
        <f t="shared" si="3"/>
        <v>3327330.36</v>
      </c>
      <c r="C64" s="105">
        <v>692978.69</v>
      </c>
      <c r="D64" s="105">
        <v>965551.67</v>
      </c>
      <c r="E64" s="105">
        <v>1008950</v>
      </c>
      <c r="F64" s="105">
        <v>659850</v>
      </c>
    </row>
    <row r="65" spans="1:6" s="4" customFormat="1">
      <c r="A65" s="71" t="s">
        <v>91</v>
      </c>
      <c r="B65" s="1">
        <f t="shared" si="3"/>
        <v>348.33</v>
      </c>
      <c r="C65" s="105"/>
      <c r="D65" s="105">
        <v>48.33</v>
      </c>
      <c r="E65" s="105">
        <v>150</v>
      </c>
      <c r="F65" s="105">
        <v>150</v>
      </c>
    </row>
    <row r="66" spans="1:6" s="4" customFormat="1">
      <c r="A66" s="71" t="s">
        <v>92</v>
      </c>
      <c r="B66" s="1">
        <f t="shared" si="3"/>
        <v>1004800</v>
      </c>
      <c r="C66" s="105">
        <v>192000</v>
      </c>
      <c r="D66" s="105">
        <v>289000</v>
      </c>
      <c r="E66" s="105">
        <v>307800</v>
      </c>
      <c r="F66" s="105">
        <v>216000</v>
      </c>
    </row>
    <row r="67" spans="1:6" s="4" customFormat="1">
      <c r="A67" s="42" t="s">
        <v>13</v>
      </c>
      <c r="B67" s="43">
        <f>C67+D67+E67+F67</f>
        <v>5609502.0199999996</v>
      </c>
      <c r="C67" s="44">
        <f>C70+C76+C87+C69</f>
        <v>1901901.02</v>
      </c>
      <c r="D67" s="44">
        <f>D70+D76+D87+D69</f>
        <v>1115254.23</v>
      </c>
      <c r="E67" s="44">
        <f>E70+E76+E87+E69</f>
        <v>1380100</v>
      </c>
      <c r="F67" s="44">
        <f>F70+F76+F87+F69</f>
        <v>1212246.77</v>
      </c>
    </row>
    <row r="68" spans="1:6" s="4" customFormat="1">
      <c r="A68" s="6" t="s">
        <v>12</v>
      </c>
      <c r="B68" s="1"/>
      <c r="C68" s="27"/>
      <c r="D68" s="27"/>
      <c r="E68" s="27"/>
      <c r="F68" s="27"/>
    </row>
    <row r="69" spans="1:6" s="4" customFormat="1">
      <c r="A69" s="72" t="s">
        <v>89</v>
      </c>
      <c r="B69" s="33">
        <f t="shared" si="3"/>
        <v>0</v>
      </c>
      <c r="C69" s="29">
        <v>0</v>
      </c>
      <c r="D69" s="29">
        <v>0</v>
      </c>
      <c r="E69" s="29">
        <v>0</v>
      </c>
      <c r="F69" s="29">
        <v>0</v>
      </c>
    </row>
    <row r="70" spans="1:6" s="4" customFormat="1">
      <c r="A70" s="6" t="s">
        <v>6</v>
      </c>
      <c r="B70" s="33">
        <f t="shared" si="3"/>
        <v>4547738.5999999996</v>
      </c>
      <c r="C70" s="29">
        <f>C72+C73+C74</f>
        <v>1853138.6</v>
      </c>
      <c r="D70" s="29">
        <f>D72+D73+D74</f>
        <v>942200</v>
      </c>
      <c r="E70" s="29">
        <f>E72+E73+E74</f>
        <v>882700</v>
      </c>
      <c r="F70" s="29">
        <f>F72+F73+F74</f>
        <v>869700</v>
      </c>
    </row>
    <row r="71" spans="1:6" s="4" customFormat="1">
      <c r="A71" s="6" t="s">
        <v>10</v>
      </c>
      <c r="B71" s="1">
        <f t="shared" si="3"/>
        <v>0</v>
      </c>
      <c r="C71" s="27"/>
      <c r="D71" s="27"/>
      <c r="E71" s="27"/>
      <c r="F71" s="27"/>
    </row>
    <row r="72" spans="1:6" s="4" customFormat="1" ht="23.25" customHeight="1">
      <c r="A72" s="71" t="s">
        <v>109</v>
      </c>
      <c r="B72" s="1">
        <f t="shared" si="3"/>
        <v>2867000</v>
      </c>
      <c r="C72" s="27">
        <v>1269200</v>
      </c>
      <c r="D72" s="27">
        <v>721138.6</v>
      </c>
      <c r="E72" s="27">
        <v>511461.4</v>
      </c>
      <c r="F72" s="27">
        <v>365200</v>
      </c>
    </row>
    <row r="73" spans="1:6" s="4" customFormat="1" ht="20.25" customHeight="1">
      <c r="A73" s="71" t="s">
        <v>110</v>
      </c>
      <c r="B73" s="1">
        <f t="shared" si="3"/>
        <v>1296738.6000000001</v>
      </c>
      <c r="C73" s="27">
        <v>545928.6</v>
      </c>
      <c r="D73" s="27">
        <v>154071.4</v>
      </c>
      <c r="E73" s="27">
        <v>248238.6</v>
      </c>
      <c r="F73" s="27">
        <v>348500</v>
      </c>
    </row>
    <row r="74" spans="1:6" s="4" customFormat="1" ht="22.5">
      <c r="A74" s="71" t="s">
        <v>111</v>
      </c>
      <c r="B74" s="1">
        <f t="shared" si="3"/>
        <v>384000</v>
      </c>
      <c r="C74" s="27">
        <v>38010</v>
      </c>
      <c r="D74" s="27">
        <v>66990</v>
      </c>
      <c r="E74" s="27">
        <v>123000</v>
      </c>
      <c r="F74" s="27">
        <v>156000</v>
      </c>
    </row>
    <row r="75" spans="1:6" s="4" customFormat="1">
      <c r="A75" s="6" t="s">
        <v>29</v>
      </c>
      <c r="B75" s="1">
        <f t="shared" si="3"/>
        <v>0</v>
      </c>
      <c r="C75" s="27"/>
      <c r="D75" s="27"/>
      <c r="E75" s="27"/>
      <c r="F75" s="27"/>
    </row>
    <row r="76" spans="1:6" s="4" customFormat="1" ht="21" customHeight="1">
      <c r="A76" s="72" t="s">
        <v>112</v>
      </c>
      <c r="B76" s="33">
        <f t="shared" si="3"/>
        <v>445663.41999999993</v>
      </c>
      <c r="C76" s="29">
        <f>C77+C78+C79+C80+C81+C82+C83+C84+C85+C86</f>
        <v>29762.42</v>
      </c>
      <c r="D76" s="29">
        <f>D77+D78+D79+D80+D81+D82+D83+D84+D85+D86</f>
        <v>144954.22999999998</v>
      </c>
      <c r="E76" s="29">
        <f>E77+E78+E79+E80+E81+E82+E83+E84+E85+E86</f>
        <v>93000</v>
      </c>
      <c r="F76" s="29">
        <f>F77+F78+F79+F80+F81+F82+F83+F84+F85+F86</f>
        <v>177946.77</v>
      </c>
    </row>
    <row r="77" spans="1:6" s="4" customFormat="1">
      <c r="A77" s="71" t="s">
        <v>113</v>
      </c>
      <c r="B77" s="1">
        <f t="shared" si="3"/>
        <v>0</v>
      </c>
      <c r="C77" s="27">
        <v>0</v>
      </c>
      <c r="D77" s="27">
        <v>0</v>
      </c>
      <c r="E77" s="27">
        <v>0</v>
      </c>
      <c r="F77" s="27">
        <v>0</v>
      </c>
    </row>
    <row r="78" spans="1:6" s="4" customFormat="1" ht="22.5">
      <c r="A78" s="71" t="s">
        <v>114</v>
      </c>
      <c r="B78" s="1">
        <f t="shared" si="3"/>
        <v>0</v>
      </c>
      <c r="C78" s="27">
        <v>0</v>
      </c>
      <c r="D78" s="27">
        <v>0</v>
      </c>
      <c r="E78" s="27">
        <v>0</v>
      </c>
      <c r="F78" s="27">
        <v>0</v>
      </c>
    </row>
    <row r="79" spans="1:6" s="4" customFormat="1">
      <c r="A79" s="71" t="s">
        <v>115</v>
      </c>
      <c r="B79" s="1">
        <f t="shared" si="3"/>
        <v>0</v>
      </c>
      <c r="C79" s="27">
        <v>0</v>
      </c>
      <c r="D79" s="27">
        <v>0</v>
      </c>
      <c r="E79" s="27">
        <v>0</v>
      </c>
      <c r="F79" s="27">
        <v>0</v>
      </c>
    </row>
    <row r="80" spans="1:6" s="4" customFormat="1" ht="22.5">
      <c r="A80" s="71" t="s">
        <v>212</v>
      </c>
      <c r="B80" s="1">
        <f t="shared" si="3"/>
        <v>36162.46</v>
      </c>
      <c r="C80" s="27">
        <v>62.42</v>
      </c>
      <c r="D80" s="27">
        <v>21874.23</v>
      </c>
      <c r="E80" s="27">
        <v>0</v>
      </c>
      <c r="F80" s="27">
        <v>14225.81</v>
      </c>
    </row>
    <row r="81" spans="1:6" s="4" customFormat="1" ht="22.5">
      <c r="A81" s="71" t="s">
        <v>116</v>
      </c>
      <c r="B81" s="1">
        <f t="shared" si="3"/>
        <v>183100</v>
      </c>
      <c r="C81" s="27">
        <v>11400</v>
      </c>
      <c r="D81" s="27">
        <v>33200</v>
      </c>
      <c r="E81" s="27">
        <v>19000</v>
      </c>
      <c r="F81" s="27">
        <v>119500</v>
      </c>
    </row>
    <row r="82" spans="1:6" s="4" customFormat="1">
      <c r="A82" s="71" t="s">
        <v>117</v>
      </c>
      <c r="B82" s="1">
        <f>C82+D82+E82+F82</f>
        <v>12840.96</v>
      </c>
      <c r="C82" s="27">
        <v>2200</v>
      </c>
      <c r="D82" s="27">
        <v>3200</v>
      </c>
      <c r="E82" s="27">
        <v>3400</v>
      </c>
      <c r="F82" s="27">
        <v>4040.96</v>
      </c>
    </row>
    <row r="83" spans="1:6" s="4" customFormat="1">
      <c r="A83" s="71" t="s">
        <v>118</v>
      </c>
      <c r="B83" s="1">
        <f t="shared" si="3"/>
        <v>33760</v>
      </c>
      <c r="C83" s="27">
        <v>6600</v>
      </c>
      <c r="D83" s="27">
        <v>10280</v>
      </c>
      <c r="E83" s="27">
        <v>8500</v>
      </c>
      <c r="F83" s="27">
        <v>8380</v>
      </c>
    </row>
    <row r="84" spans="1:6" s="4" customFormat="1">
      <c r="A84" s="71" t="s">
        <v>119</v>
      </c>
      <c r="B84" s="1">
        <f t="shared" si="3"/>
        <v>63700</v>
      </c>
      <c r="C84" s="27">
        <v>9500</v>
      </c>
      <c r="D84" s="27">
        <v>16200</v>
      </c>
      <c r="E84" s="27">
        <v>13600</v>
      </c>
      <c r="F84" s="27">
        <v>24400</v>
      </c>
    </row>
    <row r="85" spans="1:6" s="4" customFormat="1" ht="22.5">
      <c r="A85" s="8" t="s">
        <v>76</v>
      </c>
      <c r="B85" s="1">
        <f t="shared" si="3"/>
        <v>101300</v>
      </c>
      <c r="C85" s="27">
        <v>0</v>
      </c>
      <c r="D85" s="27">
        <v>53000</v>
      </c>
      <c r="E85" s="27">
        <v>48300</v>
      </c>
      <c r="F85" s="27">
        <v>0</v>
      </c>
    </row>
    <row r="86" spans="1:6" s="4" customFormat="1" ht="20.25" customHeight="1">
      <c r="A86" s="71" t="s">
        <v>121</v>
      </c>
      <c r="B86" s="1">
        <f t="shared" si="3"/>
        <v>14800</v>
      </c>
      <c r="C86" s="27">
        <v>0</v>
      </c>
      <c r="D86" s="27">
        <v>7200</v>
      </c>
      <c r="E86" s="27">
        <v>200</v>
      </c>
      <c r="F86" s="27">
        <v>7400</v>
      </c>
    </row>
    <row r="87" spans="1:6" s="4" customFormat="1">
      <c r="A87" s="72" t="s">
        <v>54</v>
      </c>
      <c r="B87" s="33">
        <f t="shared" si="3"/>
        <v>616100</v>
      </c>
      <c r="C87" s="33">
        <f>C88+C92+C89+C90+C91</f>
        <v>19000</v>
      </c>
      <c r="D87" s="33">
        <f t="shared" ref="D87:F87" si="4">D88+D92+D89+D90+D91</f>
        <v>28100</v>
      </c>
      <c r="E87" s="33">
        <f t="shared" si="4"/>
        <v>404400</v>
      </c>
      <c r="F87" s="33">
        <f t="shared" si="4"/>
        <v>164600</v>
      </c>
    </row>
    <row r="88" spans="1:6" s="4" customFormat="1">
      <c r="A88" s="71" t="s">
        <v>122</v>
      </c>
      <c r="B88" s="1">
        <f t="shared" si="3"/>
        <v>78000</v>
      </c>
      <c r="C88" s="27">
        <v>13000</v>
      </c>
      <c r="D88" s="27">
        <v>19500</v>
      </c>
      <c r="E88" s="27">
        <v>19500</v>
      </c>
      <c r="F88" s="27">
        <v>26000</v>
      </c>
    </row>
    <row r="89" spans="1:6" s="4" customFormat="1" ht="12.75" customHeight="1">
      <c r="A89" s="71" t="s">
        <v>120</v>
      </c>
      <c r="B89" s="1">
        <f t="shared" si="3"/>
        <v>35200</v>
      </c>
      <c r="C89" s="27">
        <v>6000</v>
      </c>
      <c r="D89" s="27">
        <v>8600</v>
      </c>
      <c r="E89" s="27">
        <v>9000</v>
      </c>
      <c r="F89" s="27">
        <v>11600</v>
      </c>
    </row>
    <row r="90" spans="1:6" s="4" customFormat="1" ht="16.5" customHeight="1">
      <c r="A90" s="71" t="s">
        <v>213</v>
      </c>
      <c r="B90" s="1">
        <f t="shared" si="3"/>
        <v>209200</v>
      </c>
      <c r="C90" s="27">
        <v>0</v>
      </c>
      <c r="D90" s="27">
        <v>0</v>
      </c>
      <c r="E90" s="27">
        <v>88100</v>
      </c>
      <c r="F90" s="27">
        <v>121100</v>
      </c>
    </row>
    <row r="91" spans="1:6" s="4" customFormat="1" ht="16.5" customHeight="1">
      <c r="A91" s="71" t="s">
        <v>214</v>
      </c>
      <c r="B91" s="1">
        <f t="shared" si="3"/>
        <v>26200</v>
      </c>
      <c r="C91" s="27">
        <v>0</v>
      </c>
      <c r="D91" s="27">
        <v>0</v>
      </c>
      <c r="E91" s="27">
        <v>20300</v>
      </c>
      <c r="F91" s="27">
        <v>5900</v>
      </c>
    </row>
    <row r="92" spans="1:6" s="4" customFormat="1" ht="25.5" customHeight="1">
      <c r="A92" s="8" t="s">
        <v>75</v>
      </c>
      <c r="B92" s="1">
        <f>C92+D92+E92+F92</f>
        <v>267500</v>
      </c>
      <c r="C92" s="27">
        <v>0</v>
      </c>
      <c r="D92" s="27">
        <v>0</v>
      </c>
      <c r="E92" s="27">
        <v>267500</v>
      </c>
      <c r="F92" s="27">
        <v>0</v>
      </c>
    </row>
    <row r="93" spans="1:6" s="4" customFormat="1">
      <c r="A93" s="9" t="s">
        <v>27</v>
      </c>
      <c r="B93" s="1">
        <f t="shared" si="3"/>
        <v>0</v>
      </c>
      <c r="C93" s="1"/>
      <c r="D93" s="1"/>
      <c r="E93" s="1"/>
      <c r="F93" s="1"/>
    </row>
    <row r="94" spans="1:6" s="4" customFormat="1" ht="12" customHeight="1">
      <c r="A94" s="8" t="s">
        <v>12</v>
      </c>
      <c r="B94" s="1">
        <f t="shared" si="3"/>
        <v>0</v>
      </c>
      <c r="C94" s="1"/>
      <c r="D94" s="1"/>
      <c r="E94" s="1"/>
      <c r="F94" s="1"/>
    </row>
    <row r="95" spans="1:6" s="4" customFormat="1" ht="25.5" customHeight="1">
      <c r="A95" s="8" t="s">
        <v>28</v>
      </c>
      <c r="B95" s="1">
        <f t="shared" si="3"/>
        <v>0</v>
      </c>
      <c r="C95" s="1"/>
      <c r="D95" s="1"/>
      <c r="E95" s="1"/>
      <c r="F95" s="1"/>
    </row>
    <row r="96" spans="1:6" s="4" customFormat="1" ht="25.5" customHeight="1">
      <c r="A96" s="58" t="s">
        <v>62</v>
      </c>
      <c r="B96" s="43">
        <f t="shared" si="3"/>
        <v>817200</v>
      </c>
      <c r="C96" s="43">
        <f>C97+C98+C99</f>
        <v>165900</v>
      </c>
      <c r="D96" s="43">
        <f>D97+D98+D99</f>
        <v>189846.77</v>
      </c>
      <c r="E96" s="43">
        <f>E97+E98+E99</f>
        <v>188500</v>
      </c>
      <c r="F96" s="43">
        <f>F97+F98+F99</f>
        <v>272953.23</v>
      </c>
    </row>
    <row r="97" spans="1:6" s="4" customFormat="1">
      <c r="A97" s="71" t="s">
        <v>188</v>
      </c>
      <c r="B97" s="1">
        <f t="shared" si="3"/>
        <v>67100</v>
      </c>
      <c r="C97" s="27">
        <v>0</v>
      </c>
      <c r="D97" s="27">
        <v>16346.77</v>
      </c>
      <c r="E97" s="27">
        <v>0</v>
      </c>
      <c r="F97" s="27">
        <v>50753.23</v>
      </c>
    </row>
    <row r="98" spans="1:6" s="4" customFormat="1" ht="21.75" customHeight="1">
      <c r="A98" s="71" t="s">
        <v>133</v>
      </c>
      <c r="B98" s="1">
        <f t="shared" si="3"/>
        <v>704000</v>
      </c>
      <c r="C98" s="27">
        <v>165900</v>
      </c>
      <c r="D98" s="27">
        <v>163400</v>
      </c>
      <c r="E98" s="27">
        <v>176000</v>
      </c>
      <c r="F98" s="27">
        <v>198700</v>
      </c>
    </row>
    <row r="99" spans="1:6" s="4" customFormat="1" ht="22.5">
      <c r="A99" s="8" t="s">
        <v>82</v>
      </c>
      <c r="B99" s="1">
        <f t="shared" si="3"/>
        <v>46100</v>
      </c>
      <c r="C99" s="27"/>
      <c r="D99" s="27">
        <v>10100</v>
      </c>
      <c r="E99" s="27">
        <v>12500</v>
      </c>
      <c r="F99" s="27">
        <v>23500</v>
      </c>
    </row>
    <row r="100" spans="1:6" s="4" customFormat="1" ht="22.5">
      <c r="A100" s="58" t="s">
        <v>65</v>
      </c>
      <c r="B100" s="43">
        <f>C100+D100+E100+F100</f>
        <v>614500</v>
      </c>
      <c r="C100" s="43">
        <f>C101+C102+C103</f>
        <v>7500</v>
      </c>
      <c r="D100" s="43">
        <f>D101+D102+D103</f>
        <v>208300</v>
      </c>
      <c r="E100" s="43">
        <f>E101+E102+E103</f>
        <v>0</v>
      </c>
      <c r="F100" s="43">
        <f>F101+F102+F103</f>
        <v>398700</v>
      </c>
    </row>
    <row r="101" spans="1:6" s="4" customFormat="1">
      <c r="A101" s="8" t="s">
        <v>12</v>
      </c>
      <c r="B101" s="45"/>
      <c r="C101" s="29"/>
      <c r="D101" s="29"/>
      <c r="E101" s="29"/>
      <c r="F101" s="29"/>
    </row>
    <row r="102" spans="1:6" s="4" customFormat="1">
      <c r="A102" s="8" t="s">
        <v>81</v>
      </c>
      <c r="B102" s="1">
        <f t="shared" si="3"/>
        <v>0</v>
      </c>
      <c r="C102" s="27">
        <v>0</v>
      </c>
      <c r="D102" s="27">
        <v>0</v>
      </c>
      <c r="E102" s="27">
        <v>0</v>
      </c>
      <c r="F102" s="27">
        <v>0</v>
      </c>
    </row>
    <row r="103" spans="1:6" s="4" customFormat="1">
      <c r="A103" s="6" t="s">
        <v>15</v>
      </c>
      <c r="B103" s="33">
        <f t="shared" si="3"/>
        <v>614500</v>
      </c>
      <c r="C103" s="33">
        <f>C105+C106+C107+C108+C109</f>
        <v>7500</v>
      </c>
      <c r="D103" s="33">
        <f>D105+D106+D107+D108++D109</f>
        <v>208300</v>
      </c>
      <c r="E103" s="33">
        <f>E105+E106+E107+E108+E109</f>
        <v>0</v>
      </c>
      <c r="F103" s="33">
        <f>F105+F106+F107+F108+F109</f>
        <v>398700</v>
      </c>
    </row>
    <row r="104" spans="1:6" s="4" customFormat="1">
      <c r="A104" s="6" t="s">
        <v>12</v>
      </c>
      <c r="B104" s="1"/>
      <c r="C104" s="1"/>
      <c r="D104" s="1"/>
      <c r="E104" s="1"/>
      <c r="F104" s="1"/>
    </row>
    <row r="105" spans="1:6" s="4" customFormat="1" ht="22.5">
      <c r="A105" s="8" t="s">
        <v>61</v>
      </c>
      <c r="B105" s="1">
        <f t="shared" si="3"/>
        <v>6000</v>
      </c>
      <c r="C105" s="1">
        <v>0</v>
      </c>
      <c r="D105" s="1">
        <v>0</v>
      </c>
      <c r="E105" s="1">
        <v>0</v>
      </c>
      <c r="F105" s="1">
        <v>6000</v>
      </c>
    </row>
    <row r="106" spans="1:6" s="4" customFormat="1" ht="22.5">
      <c r="A106" s="71" t="s">
        <v>134</v>
      </c>
      <c r="B106" s="1">
        <f t="shared" si="3"/>
        <v>577000</v>
      </c>
      <c r="C106" s="1">
        <v>0</v>
      </c>
      <c r="D106" s="1">
        <v>200000</v>
      </c>
      <c r="E106" s="1">
        <v>0</v>
      </c>
      <c r="F106" s="1">
        <v>377000</v>
      </c>
    </row>
    <row r="107" spans="1:6" s="4" customFormat="1">
      <c r="A107" s="8" t="s">
        <v>80</v>
      </c>
      <c r="B107" s="1">
        <f t="shared" si="3"/>
        <v>31500</v>
      </c>
      <c r="C107" s="1">
        <v>7500</v>
      </c>
      <c r="D107" s="1">
        <v>8300</v>
      </c>
      <c r="E107" s="1"/>
      <c r="F107" s="1">
        <v>15700</v>
      </c>
    </row>
    <row r="108" spans="1:6" s="4" customFormat="1" ht="22.5">
      <c r="A108" s="8" t="s">
        <v>83</v>
      </c>
      <c r="B108" s="1">
        <f t="shared" si="3"/>
        <v>0</v>
      </c>
      <c r="C108" s="28">
        <v>0</v>
      </c>
      <c r="D108" s="28">
        <v>0</v>
      </c>
      <c r="E108" s="26">
        <v>0</v>
      </c>
      <c r="F108" s="26"/>
    </row>
    <row r="109" spans="1:6" s="4" customFormat="1">
      <c r="A109" s="8" t="s">
        <v>55</v>
      </c>
      <c r="B109" s="1">
        <f t="shared" si="3"/>
        <v>0</v>
      </c>
      <c r="C109" s="26">
        <v>0</v>
      </c>
      <c r="D109" s="26">
        <v>0</v>
      </c>
      <c r="E109" s="26">
        <v>0</v>
      </c>
      <c r="F109" s="26">
        <v>0</v>
      </c>
    </row>
    <row r="110" spans="1:6" ht="27" customHeight="1">
      <c r="A110" s="50" t="s">
        <v>124</v>
      </c>
      <c r="B110" s="51">
        <f t="shared" ref="B110:B161" si="5">C110+D110+E110+F110</f>
        <v>291592</v>
      </c>
      <c r="C110" s="52">
        <f>C111</f>
        <v>13200</v>
      </c>
      <c r="D110" s="52">
        <f>D111</f>
        <v>238840</v>
      </c>
      <c r="E110" s="52">
        <f>E111</f>
        <v>18100</v>
      </c>
      <c r="F110" s="52">
        <f>F111</f>
        <v>21452</v>
      </c>
    </row>
    <row r="111" spans="1:6" ht="12.75" customHeight="1">
      <c r="A111" s="42" t="s">
        <v>68</v>
      </c>
      <c r="B111" s="43">
        <f>C111+D111+E111+F111</f>
        <v>291592</v>
      </c>
      <c r="C111" s="44">
        <f>C112+C113+C114</f>
        <v>13200</v>
      </c>
      <c r="D111" s="44">
        <f t="shared" ref="D111:F111" si="6">D112+D113+D114</f>
        <v>238840</v>
      </c>
      <c r="E111" s="44">
        <f t="shared" si="6"/>
        <v>18100</v>
      </c>
      <c r="F111" s="44">
        <f t="shared" si="6"/>
        <v>21452</v>
      </c>
    </row>
    <row r="112" spans="1:6" ht="22.5">
      <c r="A112" s="71" t="s">
        <v>215</v>
      </c>
      <c r="B112" s="1">
        <f t="shared" si="5"/>
        <v>68652</v>
      </c>
      <c r="C112" s="27">
        <v>13200</v>
      </c>
      <c r="D112" s="27">
        <v>15900</v>
      </c>
      <c r="E112" s="27">
        <v>18100</v>
      </c>
      <c r="F112" s="27">
        <v>21452</v>
      </c>
    </row>
    <row r="113" spans="1:6">
      <c r="A113" s="71" t="s">
        <v>123</v>
      </c>
      <c r="B113" s="1">
        <f t="shared" si="5"/>
        <v>16515</v>
      </c>
      <c r="C113" s="27">
        <v>0</v>
      </c>
      <c r="D113" s="27">
        <v>16515</v>
      </c>
      <c r="E113" s="27"/>
      <c r="F113" s="27">
        <v>0</v>
      </c>
    </row>
    <row r="114" spans="1:6" ht="22.5">
      <c r="A114" s="71" t="s">
        <v>225</v>
      </c>
      <c r="B114" s="1">
        <f t="shared" si="5"/>
        <v>206425</v>
      </c>
      <c r="C114" s="27">
        <v>0</v>
      </c>
      <c r="D114" s="27">
        <v>206425</v>
      </c>
      <c r="E114" s="27">
        <v>0</v>
      </c>
      <c r="F114" s="27">
        <v>0</v>
      </c>
    </row>
    <row r="115" spans="1:6" ht="36.75" customHeight="1">
      <c r="A115" s="50" t="s">
        <v>228</v>
      </c>
      <c r="B115" s="51">
        <f>C115+D115+E115+F115</f>
        <v>0</v>
      </c>
      <c r="C115" s="52">
        <f t="shared" ref="C115:F116" si="7">C116</f>
        <v>0</v>
      </c>
      <c r="D115" s="52">
        <f t="shared" si="7"/>
        <v>0</v>
      </c>
      <c r="E115" s="52">
        <f t="shared" si="7"/>
        <v>0</v>
      </c>
      <c r="F115" s="52">
        <f t="shared" si="7"/>
        <v>0</v>
      </c>
    </row>
    <row r="116" spans="1:6">
      <c r="A116" s="73" t="s">
        <v>68</v>
      </c>
      <c r="B116" s="43">
        <f>C116+D116+E116+F116</f>
        <v>0</v>
      </c>
      <c r="C116" s="44">
        <f t="shared" si="7"/>
        <v>0</v>
      </c>
      <c r="D116" s="44">
        <f t="shared" si="7"/>
        <v>0</v>
      </c>
      <c r="E116" s="44">
        <f t="shared" si="7"/>
        <v>0</v>
      </c>
      <c r="F116" s="44">
        <f t="shared" si="7"/>
        <v>0</v>
      </c>
    </row>
    <row r="117" spans="1:6" ht="22.5">
      <c r="A117" s="71" t="s">
        <v>229</v>
      </c>
      <c r="B117" s="1">
        <f>C117+D117+E117+F117</f>
        <v>0</v>
      </c>
      <c r="C117" s="27"/>
      <c r="D117" s="27"/>
      <c r="E117" s="27">
        <v>0</v>
      </c>
      <c r="F117" s="27">
        <v>0</v>
      </c>
    </row>
    <row r="118" spans="1:6" ht="21">
      <c r="A118" s="78" t="s">
        <v>125</v>
      </c>
      <c r="B118" s="51">
        <f t="shared" si="5"/>
        <v>706178.25</v>
      </c>
      <c r="C118" s="79">
        <f t="shared" ref="C118:F119" si="8">C119</f>
        <v>231378.25</v>
      </c>
      <c r="D118" s="79">
        <f t="shared" si="8"/>
        <v>282050</v>
      </c>
      <c r="E118" s="79">
        <f t="shared" si="8"/>
        <v>0</v>
      </c>
      <c r="F118" s="79">
        <f t="shared" si="8"/>
        <v>192750</v>
      </c>
    </row>
    <row r="119" spans="1:6" ht="19.5" customHeight="1">
      <c r="A119" s="42" t="s">
        <v>13</v>
      </c>
      <c r="B119" s="43">
        <f t="shared" si="5"/>
        <v>706178.25</v>
      </c>
      <c r="C119" s="46">
        <f t="shared" si="8"/>
        <v>231378.25</v>
      </c>
      <c r="D119" s="46">
        <f t="shared" si="8"/>
        <v>282050</v>
      </c>
      <c r="E119" s="46">
        <f t="shared" si="8"/>
        <v>0</v>
      </c>
      <c r="F119" s="46">
        <f t="shared" si="8"/>
        <v>192750</v>
      </c>
    </row>
    <row r="120" spans="1:6" ht="15" customHeight="1">
      <c r="A120" s="9" t="s">
        <v>54</v>
      </c>
      <c r="B120" s="33">
        <f t="shared" si="5"/>
        <v>706178.25</v>
      </c>
      <c r="C120" s="35">
        <f>C121+C122</f>
        <v>231378.25</v>
      </c>
      <c r="D120" s="35">
        <f>D121+D122</f>
        <v>282050</v>
      </c>
      <c r="E120" s="35">
        <f>E121+E122</f>
        <v>0</v>
      </c>
      <c r="F120" s="35">
        <f>F121+F122</f>
        <v>192750</v>
      </c>
    </row>
    <row r="121" spans="1:6">
      <c r="A121" s="8" t="s">
        <v>73</v>
      </c>
      <c r="B121" s="1">
        <f t="shared" si="5"/>
        <v>451953.25</v>
      </c>
      <c r="C121" s="27">
        <v>171853.25</v>
      </c>
      <c r="D121" s="27">
        <v>202400</v>
      </c>
      <c r="E121" s="27">
        <v>0</v>
      </c>
      <c r="F121" s="27">
        <v>77700</v>
      </c>
    </row>
    <row r="122" spans="1:6">
      <c r="A122" s="8" t="s">
        <v>74</v>
      </c>
      <c r="B122" s="1">
        <f t="shared" si="5"/>
        <v>254225</v>
      </c>
      <c r="C122" s="27">
        <v>59525</v>
      </c>
      <c r="D122" s="27">
        <v>79650</v>
      </c>
      <c r="E122" s="27">
        <v>0</v>
      </c>
      <c r="F122" s="27">
        <v>115050</v>
      </c>
    </row>
    <row r="123" spans="1:6" ht="42">
      <c r="A123" s="78" t="s">
        <v>130</v>
      </c>
      <c r="B123" s="51">
        <f t="shared" ref="B123:B133" si="9">C123+D123+E123+F123</f>
        <v>2918895.79</v>
      </c>
      <c r="C123" s="79">
        <f>C124+C129</f>
        <v>1216757.99</v>
      </c>
      <c r="D123" s="79">
        <f>D124+D129</f>
        <v>0</v>
      </c>
      <c r="E123" s="79">
        <f>E124+E129</f>
        <v>1702137.8</v>
      </c>
      <c r="F123" s="79">
        <f>F124+F129</f>
        <v>0</v>
      </c>
    </row>
    <row r="124" spans="1:6">
      <c r="A124" s="42" t="s">
        <v>13</v>
      </c>
      <c r="B124" s="43">
        <f t="shared" si="9"/>
        <v>2918895.79</v>
      </c>
      <c r="C124" s="46">
        <f>C125+C127</f>
        <v>1216757.99</v>
      </c>
      <c r="D124" s="46">
        <f>D125+D127</f>
        <v>0</v>
      </c>
      <c r="E124" s="46">
        <f>E125+E127</f>
        <v>1702137.8</v>
      </c>
      <c r="F124" s="46">
        <f>F125+F127</f>
        <v>0</v>
      </c>
    </row>
    <row r="125" spans="1:6">
      <c r="A125" s="111" t="s">
        <v>68</v>
      </c>
      <c r="B125" s="45">
        <f t="shared" si="9"/>
        <v>2918895.79</v>
      </c>
      <c r="C125" s="54">
        <f>C126</f>
        <v>1216757.99</v>
      </c>
      <c r="D125" s="54">
        <f>D126</f>
        <v>0</v>
      </c>
      <c r="E125" s="54">
        <f>E126</f>
        <v>1702137.8</v>
      </c>
      <c r="F125" s="54">
        <f>F126</f>
        <v>0</v>
      </c>
    </row>
    <row r="126" spans="1:6" ht="22.5">
      <c r="A126" s="74" t="s">
        <v>132</v>
      </c>
      <c r="B126" s="76">
        <f t="shared" si="9"/>
        <v>2918895.79</v>
      </c>
      <c r="C126" s="77">
        <v>1216757.99</v>
      </c>
      <c r="D126" s="77"/>
      <c r="E126" s="77">
        <v>1702137.8</v>
      </c>
      <c r="F126" s="77"/>
    </row>
    <row r="127" spans="1:6">
      <c r="A127" s="9" t="s">
        <v>54</v>
      </c>
      <c r="B127" s="33">
        <f t="shared" si="9"/>
        <v>0</v>
      </c>
      <c r="C127" s="35">
        <f>C128</f>
        <v>0</v>
      </c>
      <c r="D127" s="35">
        <f>D128</f>
        <v>0</v>
      </c>
      <c r="E127" s="35">
        <f>E128</f>
        <v>0</v>
      </c>
      <c r="F127" s="35">
        <f>F128</f>
        <v>0</v>
      </c>
    </row>
    <row r="128" spans="1:6" s="75" customFormat="1" ht="22.5">
      <c r="A128" s="71" t="s">
        <v>131</v>
      </c>
      <c r="B128" s="76">
        <f t="shared" si="9"/>
        <v>0</v>
      </c>
      <c r="C128" s="77"/>
      <c r="D128" s="77"/>
      <c r="E128" s="77">
        <v>0</v>
      </c>
      <c r="F128" s="54"/>
    </row>
    <row r="129" spans="1:8" s="75" customFormat="1" ht="22.5">
      <c r="A129" s="58" t="s">
        <v>65</v>
      </c>
      <c r="B129" s="43">
        <f t="shared" si="9"/>
        <v>0</v>
      </c>
      <c r="C129" s="43">
        <f>C130</f>
        <v>0</v>
      </c>
      <c r="D129" s="43">
        <f t="shared" ref="D129:F130" si="10">D130</f>
        <v>0</v>
      </c>
      <c r="E129" s="43">
        <f t="shared" si="10"/>
        <v>0</v>
      </c>
      <c r="F129" s="43">
        <f t="shared" si="10"/>
        <v>0</v>
      </c>
    </row>
    <row r="130" spans="1:8" s="75" customFormat="1">
      <c r="A130" s="8" t="s">
        <v>12</v>
      </c>
      <c r="B130" s="45">
        <f t="shared" si="9"/>
        <v>0</v>
      </c>
      <c r="C130" s="29">
        <f>C131</f>
        <v>0</v>
      </c>
      <c r="D130" s="29">
        <f t="shared" si="10"/>
        <v>0</v>
      </c>
      <c r="E130" s="29">
        <f t="shared" si="10"/>
        <v>0</v>
      </c>
      <c r="F130" s="29">
        <f t="shared" si="10"/>
        <v>0</v>
      </c>
    </row>
    <row r="131" spans="1:8" s="75" customFormat="1">
      <c r="A131" s="8" t="s">
        <v>81</v>
      </c>
      <c r="B131" s="1">
        <f t="shared" si="9"/>
        <v>0</v>
      </c>
      <c r="C131" s="27"/>
      <c r="D131" s="27"/>
      <c r="E131" s="27">
        <v>0</v>
      </c>
      <c r="F131" s="27">
        <v>0</v>
      </c>
    </row>
    <row r="132" spans="1:8" ht="31.5">
      <c r="A132" s="50" t="s">
        <v>181</v>
      </c>
      <c r="B132" s="51">
        <f t="shared" si="9"/>
        <v>0</v>
      </c>
      <c r="C132" s="52">
        <f>C133</f>
        <v>0</v>
      </c>
      <c r="D132" s="52">
        <f>D133</f>
        <v>0</v>
      </c>
      <c r="E132" s="52">
        <f>E133</f>
        <v>0</v>
      </c>
      <c r="F132" s="52">
        <f>F133</f>
        <v>0</v>
      </c>
    </row>
    <row r="133" spans="1:8" ht="22.5">
      <c r="A133" s="58" t="s">
        <v>65</v>
      </c>
      <c r="B133" s="43">
        <f t="shared" si="9"/>
        <v>0</v>
      </c>
      <c r="C133" s="43">
        <f>C134+C135+C136</f>
        <v>0</v>
      </c>
      <c r="D133" s="43">
        <f>D134+D135+D136</f>
        <v>0</v>
      </c>
      <c r="E133" s="43">
        <f>E134+E135+E136</f>
        <v>0</v>
      </c>
      <c r="F133" s="43">
        <f>F134+F135+F136</f>
        <v>0</v>
      </c>
    </row>
    <row r="134" spans="1:8">
      <c r="A134" s="8" t="s">
        <v>12</v>
      </c>
      <c r="B134" s="45"/>
      <c r="C134" s="29"/>
      <c r="D134" s="29"/>
      <c r="E134" s="29"/>
      <c r="F134" s="29"/>
    </row>
    <row r="135" spans="1:8">
      <c r="A135" s="8" t="s">
        <v>81</v>
      </c>
      <c r="B135" s="1">
        <f>C135+D135+E135+F135</f>
        <v>0</v>
      </c>
      <c r="C135" s="27">
        <v>0</v>
      </c>
      <c r="D135" s="27">
        <v>0</v>
      </c>
      <c r="E135" s="27"/>
      <c r="F135" s="27">
        <v>0</v>
      </c>
    </row>
    <row r="136" spans="1:8" ht="15.75" customHeight="1">
      <c r="A136" s="6" t="s">
        <v>15</v>
      </c>
      <c r="B136" s="33">
        <f>C136+D136+E136+F136</f>
        <v>0</v>
      </c>
      <c r="C136" s="33">
        <f>C138</f>
        <v>0</v>
      </c>
      <c r="D136" s="33">
        <f>D138</f>
        <v>0</v>
      </c>
      <c r="E136" s="33">
        <f>E138</f>
        <v>0</v>
      </c>
      <c r="F136" s="33">
        <f>F138</f>
        <v>0</v>
      </c>
      <c r="H136" s="64"/>
    </row>
    <row r="137" spans="1:8">
      <c r="A137" s="6" t="s">
        <v>12</v>
      </c>
      <c r="B137" s="1"/>
      <c r="C137" s="1"/>
      <c r="D137" s="1"/>
      <c r="E137" s="1"/>
      <c r="F137" s="1"/>
    </row>
    <row r="138" spans="1:8" ht="22.5">
      <c r="A138" s="8" t="s">
        <v>83</v>
      </c>
      <c r="B138" s="1">
        <f>C138+D138+E138+F138</f>
        <v>0</v>
      </c>
      <c r="C138" s="28">
        <v>0</v>
      </c>
      <c r="D138" s="28">
        <v>0</v>
      </c>
      <c r="E138" s="26"/>
      <c r="F138" s="26">
        <v>0</v>
      </c>
    </row>
    <row r="139" spans="1:8" ht="52.5">
      <c r="A139" s="50" t="s">
        <v>32</v>
      </c>
      <c r="B139" s="51">
        <f>C139+D139+E139+F139</f>
        <v>33096598.190000001</v>
      </c>
      <c r="C139" s="52">
        <f>C140+C145+C157+C156</f>
        <v>6852092.1900000004</v>
      </c>
      <c r="D139" s="52">
        <f>D140+D145+D157+D156</f>
        <v>11845700</v>
      </c>
      <c r="E139" s="52">
        <f>E140+E145+E157+E156</f>
        <v>5177600</v>
      </c>
      <c r="F139" s="52">
        <f>F140+F145+F157+F156</f>
        <v>9221206</v>
      </c>
    </row>
    <row r="140" spans="1:8" ht="22.5">
      <c r="A140" s="42" t="s">
        <v>11</v>
      </c>
      <c r="B140" s="43">
        <f t="shared" si="5"/>
        <v>31316825.829999998</v>
      </c>
      <c r="C140" s="44">
        <f>C142+C143+C144</f>
        <v>5868425.8300000001</v>
      </c>
      <c r="D140" s="44">
        <f>D142+D143+D144</f>
        <v>11600600</v>
      </c>
      <c r="E140" s="44">
        <f>E142+E143+E144</f>
        <v>4988100</v>
      </c>
      <c r="F140" s="44">
        <f>F142+F143+F144</f>
        <v>8859700</v>
      </c>
      <c r="G140" s="96"/>
    </row>
    <row r="141" spans="1:8">
      <c r="A141" s="8" t="s">
        <v>12</v>
      </c>
      <c r="B141" s="1"/>
      <c r="C141" s="27"/>
      <c r="D141" s="27"/>
      <c r="E141" s="27"/>
      <c r="F141" s="27"/>
    </row>
    <row r="142" spans="1:8">
      <c r="A142" s="8" t="s">
        <v>90</v>
      </c>
      <c r="B142" s="1">
        <f t="shared" si="5"/>
        <v>24050200</v>
      </c>
      <c r="C142" s="27">
        <v>4506700</v>
      </c>
      <c r="D142" s="27">
        <v>9422100</v>
      </c>
      <c r="E142" s="27">
        <v>4000500</v>
      </c>
      <c r="F142" s="27">
        <v>6120900</v>
      </c>
    </row>
    <row r="143" spans="1:8">
      <c r="A143" s="8" t="s">
        <v>91</v>
      </c>
      <c r="B143" s="1">
        <f t="shared" si="5"/>
        <v>3300</v>
      </c>
      <c r="C143" s="27">
        <v>500</v>
      </c>
      <c r="D143" s="27">
        <v>800</v>
      </c>
      <c r="E143" s="27">
        <v>800</v>
      </c>
      <c r="F143" s="27">
        <v>1200</v>
      </c>
    </row>
    <row r="144" spans="1:8">
      <c r="A144" s="8" t="s">
        <v>92</v>
      </c>
      <c r="B144" s="1">
        <f t="shared" si="5"/>
        <v>7263325.8300000001</v>
      </c>
      <c r="C144" s="27">
        <v>1361225.83</v>
      </c>
      <c r="D144" s="27">
        <v>2177700</v>
      </c>
      <c r="E144" s="27">
        <v>986800</v>
      </c>
      <c r="F144" s="27">
        <v>2737600</v>
      </c>
    </row>
    <row r="145" spans="1:6">
      <c r="A145" s="42" t="s">
        <v>13</v>
      </c>
      <c r="B145" s="43">
        <f t="shared" si="5"/>
        <v>245152.82</v>
      </c>
      <c r="C145" s="44">
        <f>C147+C151</f>
        <v>78452.820000000007</v>
      </c>
      <c r="D145" s="44">
        <f>D147+D151</f>
        <v>51200</v>
      </c>
      <c r="E145" s="44">
        <f>E147+E151</f>
        <v>51200</v>
      </c>
      <c r="F145" s="44">
        <f>F147+F151</f>
        <v>64300</v>
      </c>
    </row>
    <row r="146" spans="1:6">
      <c r="A146" s="6" t="s">
        <v>12</v>
      </c>
      <c r="B146" s="1"/>
      <c r="C146" s="27"/>
      <c r="D146" s="27"/>
      <c r="E146" s="27"/>
      <c r="F146" s="27"/>
    </row>
    <row r="147" spans="1:6">
      <c r="A147" s="9" t="s">
        <v>89</v>
      </c>
      <c r="B147" s="33">
        <f t="shared" si="5"/>
        <v>172524.52</v>
      </c>
      <c r="C147" s="29">
        <v>37424.519999999997</v>
      </c>
      <c r="D147" s="29">
        <v>41700</v>
      </c>
      <c r="E147" s="29">
        <v>41700</v>
      </c>
      <c r="F147" s="29">
        <v>51700</v>
      </c>
    </row>
    <row r="148" spans="1:6">
      <c r="A148" s="9" t="s">
        <v>88</v>
      </c>
      <c r="B148" s="1">
        <f t="shared" si="5"/>
        <v>0</v>
      </c>
      <c r="C148" s="27"/>
      <c r="D148" s="27"/>
      <c r="E148" s="27"/>
      <c r="F148" s="27"/>
    </row>
    <row r="149" spans="1:6">
      <c r="A149" s="6" t="s">
        <v>6</v>
      </c>
      <c r="B149" s="1">
        <f t="shared" si="5"/>
        <v>0</v>
      </c>
      <c r="C149" s="27"/>
      <c r="D149" s="27"/>
      <c r="E149" s="27"/>
      <c r="F149" s="27"/>
    </row>
    <row r="150" spans="1:6">
      <c r="A150" s="9" t="s">
        <v>87</v>
      </c>
      <c r="B150" s="1">
        <f t="shared" si="5"/>
        <v>0</v>
      </c>
      <c r="C150" s="27"/>
      <c r="D150" s="27"/>
      <c r="E150" s="27"/>
      <c r="F150" s="27"/>
    </row>
    <row r="151" spans="1:6">
      <c r="A151" s="9" t="s">
        <v>54</v>
      </c>
      <c r="B151" s="33">
        <f t="shared" si="5"/>
        <v>72628.3</v>
      </c>
      <c r="C151" s="29">
        <f>C152</f>
        <v>41028.300000000003</v>
      </c>
      <c r="D151" s="29">
        <f>D152</f>
        <v>9500</v>
      </c>
      <c r="E151" s="29">
        <f>E152</f>
        <v>9500</v>
      </c>
      <c r="F151" s="29">
        <f>F152</f>
        <v>12600</v>
      </c>
    </row>
    <row r="152" spans="1:6">
      <c r="A152" s="8" t="s">
        <v>86</v>
      </c>
      <c r="B152" s="1">
        <f t="shared" si="5"/>
        <v>72628.3</v>
      </c>
      <c r="C152" s="27">
        <v>41028.300000000003</v>
      </c>
      <c r="D152" s="27">
        <v>9500</v>
      </c>
      <c r="E152" s="27">
        <v>9500</v>
      </c>
      <c r="F152" s="27">
        <v>12600</v>
      </c>
    </row>
    <row r="153" spans="1:6">
      <c r="A153" s="9" t="s">
        <v>27</v>
      </c>
      <c r="B153" s="1">
        <f t="shared" si="5"/>
        <v>0</v>
      </c>
      <c r="C153" s="27"/>
      <c r="D153" s="27"/>
      <c r="E153" s="27"/>
      <c r="F153" s="27"/>
    </row>
    <row r="154" spans="1:6">
      <c r="A154" s="8" t="s">
        <v>12</v>
      </c>
      <c r="B154" s="1">
        <f t="shared" si="5"/>
        <v>0</v>
      </c>
      <c r="C154" s="27"/>
      <c r="D154" s="27"/>
      <c r="E154" s="27"/>
      <c r="F154" s="27"/>
    </row>
    <row r="155" spans="1:6" ht="22.5">
      <c r="A155" s="8" t="s">
        <v>28</v>
      </c>
      <c r="B155" s="1">
        <f t="shared" si="5"/>
        <v>0</v>
      </c>
      <c r="C155" s="27"/>
      <c r="D155" s="27"/>
      <c r="E155" s="27"/>
      <c r="F155" s="27"/>
    </row>
    <row r="156" spans="1:6" s="4" customFormat="1">
      <c r="A156" s="9" t="s">
        <v>85</v>
      </c>
      <c r="B156" s="103">
        <f t="shared" si="5"/>
        <v>371.7</v>
      </c>
      <c r="C156" s="104">
        <v>371.7</v>
      </c>
      <c r="D156" s="104"/>
      <c r="E156" s="104"/>
      <c r="F156" s="104"/>
    </row>
    <row r="157" spans="1:6">
      <c r="A157" s="73" t="s">
        <v>128</v>
      </c>
      <c r="B157" s="49">
        <f>C157+D157+E157+F157</f>
        <v>1534247.84</v>
      </c>
      <c r="C157" s="44">
        <f>C158+C161+C159</f>
        <v>904841.84000000008</v>
      </c>
      <c r="D157" s="44">
        <f>D158+D161+D159</f>
        <v>193900</v>
      </c>
      <c r="E157" s="44">
        <f>E158+E161+E159</f>
        <v>138300</v>
      </c>
      <c r="F157" s="44">
        <f>F158+F161+F159</f>
        <v>297206</v>
      </c>
    </row>
    <row r="158" spans="1:6">
      <c r="A158" s="8" t="s">
        <v>12</v>
      </c>
      <c r="B158" s="33"/>
      <c r="C158" s="29"/>
      <c r="D158" s="29"/>
      <c r="E158" s="29"/>
      <c r="F158" s="29"/>
    </row>
    <row r="159" spans="1:6">
      <c r="A159" s="8" t="s">
        <v>84</v>
      </c>
      <c r="B159" s="1">
        <f t="shared" si="5"/>
        <v>1232444</v>
      </c>
      <c r="C159" s="27">
        <v>629844</v>
      </c>
      <c r="D159" s="27">
        <v>182900</v>
      </c>
      <c r="E159" s="27">
        <v>138300</v>
      </c>
      <c r="F159" s="27">
        <v>281400</v>
      </c>
    </row>
    <row r="160" spans="1:6">
      <c r="A160" s="6" t="s">
        <v>14</v>
      </c>
      <c r="B160" s="1">
        <f t="shared" si="5"/>
        <v>0</v>
      </c>
      <c r="C160" s="27"/>
      <c r="D160" s="27"/>
      <c r="E160" s="27"/>
      <c r="F160" s="27"/>
    </row>
    <row r="161" spans="1:6">
      <c r="A161" s="72" t="s">
        <v>129</v>
      </c>
      <c r="B161" s="33">
        <f t="shared" si="5"/>
        <v>301803.84000000003</v>
      </c>
      <c r="C161" s="29">
        <f>C162</f>
        <v>274997.84000000003</v>
      </c>
      <c r="D161" s="29">
        <f>D162</f>
        <v>11000</v>
      </c>
      <c r="E161" s="29">
        <f>E162</f>
        <v>0</v>
      </c>
      <c r="F161" s="29">
        <f>F162</f>
        <v>15806</v>
      </c>
    </row>
    <row r="162" spans="1:6" ht="22.5">
      <c r="A162" s="8" t="s">
        <v>83</v>
      </c>
      <c r="B162" s="1">
        <f t="shared" ref="B162:B171" si="11">C162+D162+E162+F162</f>
        <v>301803.84000000003</v>
      </c>
      <c r="C162" s="27">
        <v>274997.84000000003</v>
      </c>
      <c r="D162" s="27">
        <v>11000</v>
      </c>
      <c r="E162" s="27">
        <v>0</v>
      </c>
      <c r="F162" s="27">
        <v>15806</v>
      </c>
    </row>
    <row r="163" spans="1:6" ht="31.5">
      <c r="A163" s="50" t="s">
        <v>127</v>
      </c>
      <c r="B163" s="60">
        <f t="shared" si="11"/>
        <v>273900</v>
      </c>
      <c r="C163" s="61">
        <f t="shared" ref="C163:F164" si="12">C164</f>
        <v>0</v>
      </c>
      <c r="D163" s="61">
        <f t="shared" si="12"/>
        <v>0</v>
      </c>
      <c r="E163" s="61">
        <f t="shared" si="12"/>
        <v>273900</v>
      </c>
      <c r="F163" s="61">
        <f t="shared" si="12"/>
        <v>0</v>
      </c>
    </row>
    <row r="164" spans="1:6">
      <c r="A164" s="6" t="s">
        <v>54</v>
      </c>
      <c r="B164" s="1">
        <f t="shared" si="11"/>
        <v>273900</v>
      </c>
      <c r="C164" s="27">
        <f t="shared" si="12"/>
        <v>0</v>
      </c>
      <c r="D164" s="27">
        <f t="shared" si="12"/>
        <v>0</v>
      </c>
      <c r="E164" s="27">
        <f t="shared" si="12"/>
        <v>273900</v>
      </c>
      <c r="F164" s="27">
        <f t="shared" si="12"/>
        <v>0</v>
      </c>
    </row>
    <row r="165" spans="1:6" ht="22.5">
      <c r="A165" s="8" t="s">
        <v>104</v>
      </c>
      <c r="B165" s="1">
        <f t="shared" si="11"/>
        <v>273900</v>
      </c>
      <c r="C165" s="27">
        <v>0</v>
      </c>
      <c r="D165" s="27">
        <v>0</v>
      </c>
      <c r="E165" s="27">
        <v>273900</v>
      </c>
      <c r="F165" s="27">
        <v>0</v>
      </c>
    </row>
    <row r="166" spans="1:6" ht="31.5">
      <c r="A166" s="50" t="s">
        <v>220</v>
      </c>
      <c r="B166" s="51">
        <f t="shared" si="11"/>
        <v>600000</v>
      </c>
      <c r="C166" s="51">
        <f>C167+C171+C172</f>
        <v>0</v>
      </c>
      <c r="D166" s="51">
        <f t="shared" ref="D166:F166" si="13">D167+D171+D172</f>
        <v>100085</v>
      </c>
      <c r="E166" s="51">
        <f t="shared" si="13"/>
        <v>229915</v>
      </c>
      <c r="F166" s="51">
        <f t="shared" si="13"/>
        <v>270000</v>
      </c>
    </row>
    <row r="167" spans="1:6">
      <c r="A167" s="6" t="s">
        <v>66</v>
      </c>
      <c r="B167" s="1">
        <f>B168+B169+B170</f>
        <v>500000</v>
      </c>
      <c r="C167" s="1">
        <f t="shared" ref="C167:F167" si="14">C168+C169+C170</f>
        <v>0</v>
      </c>
      <c r="D167" s="1">
        <f t="shared" si="14"/>
        <v>85</v>
      </c>
      <c r="E167" s="1">
        <f t="shared" si="14"/>
        <v>229915</v>
      </c>
      <c r="F167" s="1">
        <f t="shared" si="14"/>
        <v>270000</v>
      </c>
    </row>
    <row r="168" spans="1:6">
      <c r="A168" s="71" t="s">
        <v>221</v>
      </c>
      <c r="B168" s="1">
        <f t="shared" si="11"/>
        <v>500000</v>
      </c>
      <c r="C168" s="27"/>
      <c r="D168" s="27">
        <v>85</v>
      </c>
      <c r="E168" s="27">
        <v>229915</v>
      </c>
      <c r="F168" s="27">
        <v>270000</v>
      </c>
    </row>
    <row r="169" spans="1:6">
      <c r="A169" s="8" t="s">
        <v>64</v>
      </c>
      <c r="B169" s="1">
        <f t="shared" si="11"/>
        <v>0</v>
      </c>
      <c r="C169" s="27"/>
      <c r="D169" s="27"/>
      <c r="E169" s="27"/>
      <c r="F169" s="27"/>
    </row>
    <row r="170" spans="1:6">
      <c r="A170" s="8" t="s">
        <v>52</v>
      </c>
      <c r="B170" s="1">
        <f t="shared" si="11"/>
        <v>0</v>
      </c>
      <c r="C170" s="27"/>
      <c r="D170" s="27"/>
      <c r="E170" s="27"/>
      <c r="F170" s="27"/>
    </row>
    <row r="171" spans="1:6">
      <c r="A171" s="6" t="s">
        <v>54</v>
      </c>
      <c r="B171" s="1">
        <f t="shared" si="11"/>
        <v>0</v>
      </c>
      <c r="C171" s="27"/>
      <c r="D171" s="27"/>
      <c r="E171" s="27"/>
      <c r="F171" s="27"/>
    </row>
    <row r="172" spans="1:6" s="4" customFormat="1" ht="22.5">
      <c r="A172" s="42" t="s">
        <v>65</v>
      </c>
      <c r="B172" s="43">
        <f>B173</f>
        <v>100000</v>
      </c>
      <c r="C172" s="43">
        <f t="shared" ref="C172:F172" si="15">C173</f>
        <v>0</v>
      </c>
      <c r="D172" s="43">
        <f t="shared" si="15"/>
        <v>100000</v>
      </c>
      <c r="E172" s="43">
        <f t="shared" si="15"/>
        <v>0</v>
      </c>
      <c r="F172" s="43">
        <f t="shared" si="15"/>
        <v>0</v>
      </c>
    </row>
    <row r="173" spans="1:6" s="4" customFormat="1">
      <c r="A173" s="8" t="s">
        <v>84</v>
      </c>
      <c r="B173" s="45">
        <f>C173+D173+E173+F173</f>
        <v>100000</v>
      </c>
      <c r="C173" s="54"/>
      <c r="D173" s="54">
        <v>100000</v>
      </c>
      <c r="E173" s="54"/>
      <c r="F173" s="54"/>
    </row>
    <row r="174" spans="1:6" s="4" customFormat="1" ht="52.5">
      <c r="A174" s="50" t="s">
        <v>126</v>
      </c>
      <c r="B174" s="51">
        <f t="shared" ref="B174:B212" si="16">C174+D174+E174+F174</f>
        <v>1402500</v>
      </c>
      <c r="C174" s="52">
        <f>C175+C176</f>
        <v>452540</v>
      </c>
      <c r="D174" s="52">
        <f>D175+D176</f>
        <v>358500</v>
      </c>
      <c r="E174" s="52">
        <f>E175+E176</f>
        <v>201460</v>
      </c>
      <c r="F174" s="52">
        <f>F175+F176</f>
        <v>390000</v>
      </c>
    </row>
    <row r="175" spans="1:6" s="4" customFormat="1">
      <c r="A175" s="32" t="s">
        <v>93</v>
      </c>
      <c r="B175" s="1">
        <f t="shared" si="16"/>
        <v>1388524</v>
      </c>
      <c r="C175" s="27">
        <v>448059</v>
      </c>
      <c r="D175" s="27">
        <v>354900</v>
      </c>
      <c r="E175" s="27">
        <v>199465</v>
      </c>
      <c r="F175" s="27">
        <v>386100</v>
      </c>
    </row>
    <row r="176" spans="1:6" s="4" customFormat="1">
      <c r="A176" s="32" t="s">
        <v>94</v>
      </c>
      <c r="B176" s="1">
        <f>C176+D176+E176+F176</f>
        <v>13976</v>
      </c>
      <c r="C176" s="27">
        <v>4481</v>
      </c>
      <c r="D176" s="27">
        <v>3600</v>
      </c>
      <c r="E176" s="27">
        <v>1995</v>
      </c>
      <c r="F176" s="27">
        <v>3900</v>
      </c>
    </row>
    <row r="177" spans="1:6" s="4" customFormat="1" ht="42">
      <c r="A177" s="50" t="s">
        <v>180</v>
      </c>
      <c r="B177" s="51">
        <f t="shared" si="16"/>
        <v>310900</v>
      </c>
      <c r="C177" s="53">
        <f>C178</f>
        <v>0</v>
      </c>
      <c r="D177" s="53">
        <f>D178</f>
        <v>264300</v>
      </c>
      <c r="E177" s="53">
        <f>E178</f>
        <v>46600</v>
      </c>
      <c r="F177" s="53">
        <f>F178</f>
        <v>0</v>
      </c>
    </row>
    <row r="178" spans="1:6" s="4" customFormat="1">
      <c r="A178" s="8" t="s">
        <v>95</v>
      </c>
      <c r="B178" s="1">
        <f t="shared" si="16"/>
        <v>310900</v>
      </c>
      <c r="C178" s="27">
        <v>0</v>
      </c>
      <c r="D178" s="27">
        <v>264300</v>
      </c>
      <c r="E178" s="27">
        <v>46600</v>
      </c>
      <c r="F178" s="27"/>
    </row>
    <row r="179" spans="1:6" s="4" customFormat="1" ht="42">
      <c r="A179" s="50" t="s">
        <v>227</v>
      </c>
      <c r="B179" s="110">
        <f>B180</f>
        <v>25000</v>
      </c>
      <c r="C179" s="52">
        <f>C180</f>
        <v>0</v>
      </c>
      <c r="D179" s="52">
        <f t="shared" ref="D179:F179" si="17">D180</f>
        <v>0</v>
      </c>
      <c r="E179" s="52">
        <f t="shared" si="17"/>
        <v>25000</v>
      </c>
      <c r="F179" s="52">
        <f t="shared" si="17"/>
        <v>0</v>
      </c>
    </row>
    <row r="180" spans="1:6">
      <c r="A180" s="42" t="s">
        <v>68</v>
      </c>
      <c r="B180" s="43">
        <f>C180+D180+E180+F180</f>
        <v>25000</v>
      </c>
      <c r="C180" s="44">
        <f>C181</f>
        <v>0</v>
      </c>
      <c r="D180" s="44">
        <f t="shared" ref="D180:F180" si="18">D181</f>
        <v>0</v>
      </c>
      <c r="E180" s="44">
        <f t="shared" si="18"/>
        <v>25000</v>
      </c>
      <c r="F180" s="44">
        <f t="shared" si="18"/>
        <v>0</v>
      </c>
    </row>
    <row r="181" spans="1:6" ht="33.75">
      <c r="A181" s="71" t="s">
        <v>226</v>
      </c>
      <c r="B181" s="1">
        <f>C181+D181+E181+F181</f>
        <v>25000</v>
      </c>
      <c r="C181" s="27"/>
      <c r="D181" s="27"/>
      <c r="E181" s="27">
        <v>25000</v>
      </c>
      <c r="F181" s="27">
        <v>0</v>
      </c>
    </row>
    <row r="182" spans="1:6" s="4" customFormat="1" ht="42.75">
      <c r="A182" s="109" t="s">
        <v>192</v>
      </c>
      <c r="B182" s="110">
        <f>B183+B185</f>
        <v>187470.53</v>
      </c>
      <c r="C182" s="52">
        <f>C183+C185</f>
        <v>187470.53</v>
      </c>
      <c r="D182" s="52">
        <f>D183</f>
        <v>0</v>
      </c>
      <c r="E182" s="52">
        <f>E183</f>
        <v>0</v>
      </c>
      <c r="F182" s="52">
        <f>F183</f>
        <v>0</v>
      </c>
    </row>
    <row r="183" spans="1:6" s="4" customFormat="1" ht="22.5">
      <c r="A183" s="71" t="s">
        <v>190</v>
      </c>
      <c r="B183" s="1">
        <f>C183+D183+E183+F183</f>
        <v>24101.53</v>
      </c>
      <c r="C183" s="27">
        <v>24101.53</v>
      </c>
      <c r="D183" s="27"/>
      <c r="E183" s="27"/>
      <c r="F183" s="27"/>
    </row>
    <row r="184" spans="1:6" s="4" customFormat="1" ht="22.5">
      <c r="A184" s="42" t="s">
        <v>65</v>
      </c>
      <c r="B184" s="43">
        <f>B185</f>
        <v>163369</v>
      </c>
      <c r="C184" s="43">
        <f t="shared" ref="C184:F184" si="19">C185</f>
        <v>163369</v>
      </c>
      <c r="D184" s="43">
        <f t="shared" si="19"/>
        <v>0</v>
      </c>
      <c r="E184" s="43">
        <f t="shared" si="19"/>
        <v>0</v>
      </c>
      <c r="F184" s="43">
        <f t="shared" si="19"/>
        <v>0</v>
      </c>
    </row>
    <row r="185" spans="1:6" s="4" customFormat="1">
      <c r="A185" s="8" t="s">
        <v>84</v>
      </c>
      <c r="B185" s="1">
        <f>C185+D185+E185+F185</f>
        <v>163369</v>
      </c>
      <c r="C185" s="27">
        <v>163369</v>
      </c>
      <c r="D185" s="27"/>
      <c r="E185" s="27"/>
      <c r="F185" s="27"/>
    </row>
    <row r="186" spans="1:6" s="4" customFormat="1" ht="42.75">
      <c r="A186" s="109" t="s">
        <v>193</v>
      </c>
      <c r="B186" s="110">
        <f>B187+B188</f>
        <v>159141.56</v>
      </c>
      <c r="C186" s="110">
        <f>C187+C188</f>
        <v>159141.56</v>
      </c>
      <c r="D186" s="110">
        <f>D187+D188</f>
        <v>0</v>
      </c>
      <c r="E186" s="110">
        <f>E187+E188</f>
        <v>0</v>
      </c>
      <c r="F186" s="110">
        <f>F187+F188</f>
        <v>0</v>
      </c>
    </row>
    <row r="187" spans="1:6" s="4" customFormat="1" ht="22.5">
      <c r="A187" s="71" t="s">
        <v>190</v>
      </c>
      <c r="B187" s="1">
        <v>151879.47</v>
      </c>
      <c r="C187" s="1">
        <v>151879.47</v>
      </c>
      <c r="D187" s="27"/>
      <c r="E187" s="27"/>
      <c r="F187" s="27"/>
    </row>
    <row r="188" spans="1:6" s="4" customFormat="1">
      <c r="A188" s="71" t="s">
        <v>191</v>
      </c>
      <c r="B188" s="1">
        <v>7262.09</v>
      </c>
      <c r="C188" s="1">
        <v>7262.09</v>
      </c>
      <c r="D188" s="27"/>
      <c r="E188" s="27"/>
      <c r="F188" s="27"/>
    </row>
    <row r="189" spans="1:6" ht="52.5">
      <c r="A189" s="50" t="s">
        <v>194</v>
      </c>
      <c r="B189" s="51">
        <f t="shared" si="16"/>
        <v>5149233.7699999996</v>
      </c>
      <c r="C189" s="52">
        <f>C190+C195+C213+C215</f>
        <v>2007114.77</v>
      </c>
      <c r="D189" s="52">
        <f>D190+D195+D213+D215</f>
        <v>1218519</v>
      </c>
      <c r="E189" s="52">
        <f>E190+E195+E213+E215</f>
        <v>733500</v>
      </c>
      <c r="F189" s="52">
        <f>F190+F195+F213+F215</f>
        <v>1190100</v>
      </c>
    </row>
    <row r="190" spans="1:6" ht="22.5">
      <c r="A190" s="42" t="s">
        <v>11</v>
      </c>
      <c r="B190" s="43">
        <f t="shared" si="16"/>
        <v>430000</v>
      </c>
      <c r="C190" s="44">
        <f>C192+C193+C194</f>
        <v>378000</v>
      </c>
      <c r="D190" s="44">
        <f>D192+D193+D194</f>
        <v>52000</v>
      </c>
      <c r="E190" s="44">
        <f>E192+E193+E194</f>
        <v>0</v>
      </c>
      <c r="F190" s="44">
        <f>F192+F193+F194</f>
        <v>0</v>
      </c>
    </row>
    <row r="191" spans="1:6">
      <c r="A191" s="8" t="s">
        <v>12</v>
      </c>
      <c r="B191" s="1">
        <f t="shared" si="16"/>
        <v>0</v>
      </c>
      <c r="C191" s="27"/>
      <c r="D191" s="27"/>
      <c r="E191" s="27"/>
      <c r="F191" s="27"/>
    </row>
    <row r="192" spans="1:6">
      <c r="A192" s="8" t="s">
        <v>56</v>
      </c>
      <c r="B192" s="1">
        <f t="shared" si="16"/>
        <v>330000</v>
      </c>
      <c r="C192" s="27">
        <v>290000</v>
      </c>
      <c r="D192" s="27">
        <v>40000</v>
      </c>
      <c r="E192" s="27">
        <v>0</v>
      </c>
      <c r="F192" s="27">
        <v>0</v>
      </c>
    </row>
    <row r="193" spans="1:6">
      <c r="A193" s="8" t="s">
        <v>91</v>
      </c>
      <c r="B193" s="1">
        <f t="shared" si="16"/>
        <v>0</v>
      </c>
      <c r="C193" s="27">
        <v>0</v>
      </c>
      <c r="D193" s="27">
        <v>0</v>
      </c>
      <c r="E193" s="27">
        <v>0</v>
      </c>
      <c r="F193" s="27">
        <v>0</v>
      </c>
    </row>
    <row r="194" spans="1:6">
      <c r="A194" s="8" t="s">
        <v>92</v>
      </c>
      <c r="B194" s="1">
        <f t="shared" si="16"/>
        <v>100000</v>
      </c>
      <c r="C194" s="27">
        <v>88000</v>
      </c>
      <c r="D194" s="27">
        <v>12000</v>
      </c>
      <c r="E194" s="27">
        <v>0</v>
      </c>
      <c r="F194" s="27">
        <v>0</v>
      </c>
    </row>
    <row r="195" spans="1:6">
      <c r="A195" s="42" t="s">
        <v>13</v>
      </c>
      <c r="B195" s="43">
        <f t="shared" si="16"/>
        <v>609680.86</v>
      </c>
      <c r="C195" s="44">
        <f>C197+C198+C204+C208</f>
        <v>253061.86</v>
      </c>
      <c r="D195" s="44">
        <f>D197+D198+D204+D208</f>
        <v>133019</v>
      </c>
      <c r="E195" s="44">
        <f>E197+E198+E204+E208</f>
        <v>133500</v>
      </c>
      <c r="F195" s="44">
        <f>F197+F198+F204+F208</f>
        <v>90100</v>
      </c>
    </row>
    <row r="196" spans="1:6">
      <c r="A196" s="6" t="s">
        <v>12</v>
      </c>
      <c r="B196" s="1">
        <f t="shared" si="16"/>
        <v>0</v>
      </c>
      <c r="C196" s="27"/>
      <c r="D196" s="27"/>
      <c r="E196" s="27"/>
      <c r="F196" s="27"/>
    </row>
    <row r="197" spans="1:6">
      <c r="A197" s="6" t="s">
        <v>89</v>
      </c>
      <c r="B197" s="1">
        <f t="shared" si="16"/>
        <v>0</v>
      </c>
      <c r="C197" s="27"/>
      <c r="D197" s="27"/>
      <c r="E197" s="27"/>
      <c r="F197" s="27"/>
    </row>
    <row r="198" spans="1:6">
      <c r="A198" s="6" t="s">
        <v>6</v>
      </c>
      <c r="B198" s="33">
        <f t="shared" si="16"/>
        <v>0</v>
      </c>
      <c r="C198" s="29">
        <v>0</v>
      </c>
      <c r="D198" s="29">
        <v>0</v>
      </c>
      <c r="E198" s="29">
        <v>0</v>
      </c>
      <c r="F198" s="29">
        <v>0</v>
      </c>
    </row>
    <row r="199" spans="1:6">
      <c r="A199" s="6" t="s">
        <v>10</v>
      </c>
      <c r="B199" s="1"/>
      <c r="C199" s="27"/>
      <c r="D199" s="27"/>
      <c r="E199" s="27"/>
      <c r="F199" s="27"/>
    </row>
    <row r="200" spans="1:6" ht="22.5">
      <c r="A200" s="8" t="s">
        <v>57</v>
      </c>
      <c r="B200" s="1">
        <f t="shared" si="16"/>
        <v>31998.799999999999</v>
      </c>
      <c r="C200" s="27">
        <v>31998.799999999999</v>
      </c>
      <c r="D200" s="27"/>
      <c r="E200" s="27"/>
      <c r="F200" s="27"/>
    </row>
    <row r="201" spans="1:6">
      <c r="A201" s="8" t="s">
        <v>58</v>
      </c>
      <c r="B201" s="1">
        <f t="shared" si="16"/>
        <v>0</v>
      </c>
      <c r="C201" s="27"/>
      <c r="D201" s="27"/>
      <c r="E201" s="27"/>
      <c r="F201" s="27"/>
    </row>
    <row r="202" spans="1:6">
      <c r="A202" s="8" t="s">
        <v>59</v>
      </c>
      <c r="B202" s="1">
        <f t="shared" si="16"/>
        <v>0</v>
      </c>
      <c r="C202" s="27"/>
      <c r="D202" s="27"/>
      <c r="E202" s="27"/>
      <c r="F202" s="27"/>
    </row>
    <row r="203" spans="1:6">
      <c r="A203" s="6" t="s">
        <v>29</v>
      </c>
      <c r="B203" s="1">
        <f t="shared" si="16"/>
        <v>0</v>
      </c>
      <c r="C203" s="27"/>
      <c r="D203" s="27"/>
      <c r="E203" s="27"/>
      <c r="F203" s="27"/>
    </row>
    <row r="204" spans="1:6">
      <c r="A204" s="48" t="s">
        <v>68</v>
      </c>
      <c r="B204" s="45">
        <f>C204+D204+E204+F204</f>
        <v>143761.85999999999</v>
      </c>
      <c r="C204" s="54">
        <f>C205+C207</f>
        <v>143761.85999999999</v>
      </c>
      <c r="D204" s="54">
        <f>D205+D207</f>
        <v>0</v>
      </c>
      <c r="E204" s="54">
        <f>E205+E207</f>
        <v>0</v>
      </c>
      <c r="F204" s="54">
        <v>0</v>
      </c>
    </row>
    <row r="205" spans="1:6" ht="22.5">
      <c r="A205" s="8" t="s">
        <v>97</v>
      </c>
      <c r="B205" s="1">
        <f>C205+D205+E205+F205</f>
        <v>143761.85999999999</v>
      </c>
      <c r="C205" s="27">
        <v>143761.85999999999</v>
      </c>
      <c r="D205" s="27"/>
      <c r="E205" s="27"/>
      <c r="F205" s="27"/>
    </row>
    <row r="206" spans="1:6">
      <c r="A206" s="8" t="s">
        <v>64</v>
      </c>
      <c r="B206" s="1">
        <f t="shared" si="16"/>
        <v>0</v>
      </c>
      <c r="C206" s="27"/>
      <c r="D206" s="27"/>
      <c r="E206" s="27"/>
      <c r="F206" s="27"/>
    </row>
    <row r="207" spans="1:6">
      <c r="A207" s="8" t="s">
        <v>52</v>
      </c>
      <c r="B207" s="1">
        <f t="shared" si="16"/>
        <v>0</v>
      </c>
      <c r="C207" s="27"/>
      <c r="D207" s="27"/>
      <c r="E207" s="27"/>
      <c r="F207" s="27"/>
    </row>
    <row r="208" spans="1:6">
      <c r="A208" s="9" t="s">
        <v>95</v>
      </c>
      <c r="B208" s="33">
        <f>C208+D208+E208+F208</f>
        <v>465919</v>
      </c>
      <c r="C208" s="33">
        <f>C209+C210+C211+C212</f>
        <v>109300</v>
      </c>
      <c r="D208" s="33">
        <f>D209+D210+D211+D212</f>
        <v>133019</v>
      </c>
      <c r="E208" s="33">
        <f>E209+E210+E211+E212</f>
        <v>133500</v>
      </c>
      <c r="F208" s="33">
        <f>F209+F210+F211+F212</f>
        <v>90100</v>
      </c>
    </row>
    <row r="209" spans="1:6" ht="12.75" customHeight="1">
      <c r="A209" s="71" t="s">
        <v>183</v>
      </c>
      <c r="B209" s="1">
        <f>C209+D209+E209+F209</f>
        <v>4500</v>
      </c>
      <c r="C209" s="33"/>
      <c r="D209" s="1">
        <v>4500</v>
      </c>
      <c r="E209" s="33"/>
      <c r="F209" s="33"/>
    </row>
    <row r="210" spans="1:6">
      <c r="A210" s="74" t="s">
        <v>138</v>
      </c>
      <c r="B210" s="82">
        <f t="shared" si="16"/>
        <v>149400</v>
      </c>
      <c r="C210" s="83"/>
      <c r="D210" s="83">
        <v>54900</v>
      </c>
      <c r="E210" s="83">
        <v>94500</v>
      </c>
      <c r="F210" s="83"/>
    </row>
    <row r="211" spans="1:6" ht="33.75">
      <c r="A211" s="71" t="s">
        <v>182</v>
      </c>
      <c r="B211" s="82">
        <f t="shared" si="16"/>
        <v>25389</v>
      </c>
      <c r="C211" s="83"/>
      <c r="D211" s="83">
        <v>25389</v>
      </c>
      <c r="E211" s="83"/>
      <c r="F211" s="83"/>
    </row>
    <row r="212" spans="1:6" ht="22.5">
      <c r="A212" s="74" t="s">
        <v>176</v>
      </c>
      <c r="B212" s="82">
        <f t="shared" si="16"/>
        <v>286630</v>
      </c>
      <c r="C212" s="27">
        <v>109300</v>
      </c>
      <c r="D212" s="27">
        <v>48230</v>
      </c>
      <c r="E212" s="27">
        <v>39000</v>
      </c>
      <c r="F212" s="27">
        <v>90100</v>
      </c>
    </row>
    <row r="213" spans="1:6">
      <c r="A213" s="42" t="s">
        <v>105</v>
      </c>
      <c r="B213" s="43">
        <f t="shared" ref="B213:B242" si="20">C213+D213+E213+F213</f>
        <v>181.44</v>
      </c>
      <c r="C213" s="44">
        <f>C214</f>
        <v>0</v>
      </c>
      <c r="D213" s="44">
        <f>D214</f>
        <v>181.44</v>
      </c>
      <c r="E213" s="44">
        <f>E214</f>
        <v>0</v>
      </c>
      <c r="F213" s="44">
        <f>F214</f>
        <v>0</v>
      </c>
    </row>
    <row r="214" spans="1:6">
      <c r="A214" s="71" t="s">
        <v>178</v>
      </c>
      <c r="B214" s="1">
        <f t="shared" si="20"/>
        <v>181.44</v>
      </c>
      <c r="C214" s="27">
        <v>0</v>
      </c>
      <c r="D214" s="27">
        <v>181.44</v>
      </c>
      <c r="E214" s="27">
        <v>0</v>
      </c>
      <c r="F214" s="27">
        <v>0</v>
      </c>
    </row>
    <row r="215" spans="1:6" ht="22.5">
      <c r="A215" s="42" t="s">
        <v>65</v>
      </c>
      <c r="B215" s="43">
        <f t="shared" si="20"/>
        <v>4109371.47</v>
      </c>
      <c r="C215" s="44">
        <f>C217+C220+C221</f>
        <v>1376052.9100000001</v>
      </c>
      <c r="D215" s="44">
        <f>D217+D220+D221</f>
        <v>1033318.56</v>
      </c>
      <c r="E215" s="44">
        <f>E217+E220+E221</f>
        <v>600000</v>
      </c>
      <c r="F215" s="44">
        <f>F217+F220+F221</f>
        <v>1100000</v>
      </c>
    </row>
    <row r="216" spans="1:6">
      <c r="A216" s="8" t="s">
        <v>12</v>
      </c>
      <c r="B216" s="1">
        <f t="shared" si="20"/>
        <v>0</v>
      </c>
      <c r="C216" s="27"/>
      <c r="D216" s="27"/>
      <c r="E216" s="27"/>
      <c r="F216" s="27"/>
    </row>
    <row r="217" spans="1:6">
      <c r="A217" s="8" t="s">
        <v>81</v>
      </c>
      <c r="B217" s="1">
        <f t="shared" si="20"/>
        <v>128280.85</v>
      </c>
      <c r="C217" s="27">
        <v>97080.85</v>
      </c>
      <c r="D217" s="27">
        <v>31200</v>
      </c>
      <c r="E217" s="27"/>
      <c r="F217" s="27"/>
    </row>
    <row r="218" spans="1:6">
      <c r="A218" s="6" t="s">
        <v>15</v>
      </c>
      <c r="B218" s="1">
        <f t="shared" si="20"/>
        <v>0</v>
      </c>
      <c r="C218" s="27"/>
      <c r="D218" s="27"/>
      <c r="E218" s="27"/>
      <c r="F218" s="27"/>
    </row>
    <row r="219" spans="1:6">
      <c r="A219" s="6" t="s">
        <v>12</v>
      </c>
      <c r="B219" s="1">
        <f t="shared" si="20"/>
        <v>0</v>
      </c>
      <c r="C219" s="27"/>
      <c r="D219" s="27"/>
      <c r="E219" s="27"/>
      <c r="F219" s="27"/>
    </row>
    <row r="220" spans="1:6">
      <c r="A220" s="8" t="s">
        <v>60</v>
      </c>
      <c r="B220" s="1">
        <f t="shared" si="20"/>
        <v>3733748.6100000003</v>
      </c>
      <c r="C220" s="27">
        <v>1133748.6100000001</v>
      </c>
      <c r="D220" s="27">
        <v>1000000</v>
      </c>
      <c r="E220" s="27">
        <v>600000</v>
      </c>
      <c r="F220" s="27">
        <v>1000000</v>
      </c>
    </row>
    <row r="221" spans="1:6" ht="22.5">
      <c r="A221" s="8" t="s">
        <v>83</v>
      </c>
      <c r="B221" s="1">
        <f t="shared" si="20"/>
        <v>247342.01</v>
      </c>
      <c r="C221" s="27">
        <v>145223.45000000001</v>
      </c>
      <c r="D221" s="27">
        <v>2118.56</v>
      </c>
      <c r="E221" s="27">
        <v>0</v>
      </c>
      <c r="F221" s="27">
        <v>100000</v>
      </c>
    </row>
    <row r="222" spans="1:6" ht="21">
      <c r="A222" s="50" t="s">
        <v>195</v>
      </c>
      <c r="B222" s="51">
        <f>C222+D222+E222+F222</f>
        <v>30194.78</v>
      </c>
      <c r="C222" s="52">
        <f>C228+C243+C245</f>
        <v>12959.15</v>
      </c>
      <c r="D222" s="52">
        <f>D228+D243+D245</f>
        <v>17235.63</v>
      </c>
      <c r="E222" s="52">
        <f>E228+E243+E245</f>
        <v>0</v>
      </c>
      <c r="F222" s="52">
        <f>F228+F243+F245</f>
        <v>0</v>
      </c>
    </row>
    <row r="223" spans="1:6" ht="22.5">
      <c r="A223" s="6" t="s">
        <v>11</v>
      </c>
      <c r="B223" s="1">
        <f t="shared" si="20"/>
        <v>0</v>
      </c>
      <c r="C223" s="27"/>
      <c r="D223" s="27"/>
      <c r="E223" s="27"/>
      <c r="F223" s="27"/>
    </row>
    <row r="224" spans="1:6">
      <c r="A224" s="8" t="s">
        <v>12</v>
      </c>
      <c r="B224" s="1">
        <f t="shared" si="20"/>
        <v>0</v>
      </c>
      <c r="C224" s="27"/>
      <c r="D224" s="27"/>
      <c r="E224" s="27"/>
      <c r="F224" s="27"/>
    </row>
    <row r="225" spans="1:6">
      <c r="A225" s="8" t="s">
        <v>96</v>
      </c>
      <c r="B225" s="1">
        <f t="shared" si="20"/>
        <v>0</v>
      </c>
      <c r="C225" s="27"/>
      <c r="D225" s="27"/>
      <c r="E225" s="27"/>
      <c r="F225" s="27"/>
    </row>
    <row r="226" spans="1:6">
      <c r="A226" s="8" t="s">
        <v>91</v>
      </c>
      <c r="B226" s="1">
        <f t="shared" si="20"/>
        <v>0</v>
      </c>
      <c r="C226" s="27"/>
      <c r="D226" s="27"/>
      <c r="E226" s="27"/>
      <c r="F226" s="27"/>
    </row>
    <row r="227" spans="1:6">
      <c r="A227" s="8" t="s">
        <v>92</v>
      </c>
      <c r="B227" s="1">
        <f t="shared" si="20"/>
        <v>0</v>
      </c>
      <c r="C227" s="27"/>
      <c r="D227" s="27"/>
      <c r="E227" s="27"/>
      <c r="F227" s="27"/>
    </row>
    <row r="228" spans="1:6">
      <c r="A228" s="42" t="s">
        <v>13</v>
      </c>
      <c r="B228" s="55">
        <f>C228+D228+E228+F228</f>
        <v>0</v>
      </c>
      <c r="C228" s="56">
        <f>C230+C231+C237+C242+C238</f>
        <v>0</v>
      </c>
      <c r="D228" s="56">
        <f>D230+D231+D237+D242+D238</f>
        <v>0</v>
      </c>
      <c r="E228" s="56">
        <f>E230+E231+E237+E242+E238</f>
        <v>0</v>
      </c>
      <c r="F228" s="56">
        <f>F230+F231+F237+F242+F238</f>
        <v>0</v>
      </c>
    </row>
    <row r="229" spans="1:6">
      <c r="A229" s="6" t="s">
        <v>12</v>
      </c>
      <c r="B229" s="1">
        <f t="shared" si="20"/>
        <v>0</v>
      </c>
      <c r="C229" s="27"/>
      <c r="D229" s="27"/>
      <c r="E229" s="27"/>
      <c r="F229" s="27"/>
    </row>
    <row r="230" spans="1:6">
      <c r="A230" s="9" t="s">
        <v>89</v>
      </c>
      <c r="B230" s="1">
        <f t="shared" si="20"/>
        <v>0</v>
      </c>
      <c r="C230" s="27"/>
      <c r="D230" s="27"/>
      <c r="E230" s="27"/>
      <c r="F230" s="27"/>
    </row>
    <row r="231" spans="1:6">
      <c r="A231" s="6" t="s">
        <v>6</v>
      </c>
      <c r="B231" s="1">
        <f t="shared" si="20"/>
        <v>0</v>
      </c>
      <c r="C231" s="27"/>
      <c r="D231" s="27"/>
      <c r="E231" s="27"/>
      <c r="F231" s="27"/>
    </row>
    <row r="232" spans="1:6">
      <c r="A232" s="6" t="s">
        <v>10</v>
      </c>
      <c r="B232" s="1">
        <f t="shared" si="20"/>
        <v>0</v>
      </c>
      <c r="C232" s="27"/>
      <c r="D232" s="27"/>
      <c r="E232" s="27"/>
      <c r="F232" s="27"/>
    </row>
    <row r="233" spans="1:6" ht="22.5">
      <c r="A233" s="8" t="s">
        <v>70</v>
      </c>
      <c r="B233" s="1">
        <f t="shared" si="20"/>
        <v>0</v>
      </c>
      <c r="C233" s="27"/>
      <c r="D233" s="27"/>
      <c r="E233" s="27"/>
      <c r="F233" s="27"/>
    </row>
    <row r="234" spans="1:6">
      <c r="A234" s="8" t="s">
        <v>26</v>
      </c>
      <c r="B234" s="1">
        <f t="shared" si="20"/>
        <v>0</v>
      </c>
      <c r="C234" s="27"/>
      <c r="D234" s="27"/>
      <c r="E234" s="27"/>
      <c r="F234" s="27"/>
    </row>
    <row r="235" spans="1:6">
      <c r="A235" s="8" t="s">
        <v>58</v>
      </c>
      <c r="B235" s="1">
        <f t="shared" si="20"/>
        <v>0</v>
      </c>
      <c r="C235" s="27"/>
      <c r="D235" s="27"/>
      <c r="E235" s="27"/>
      <c r="F235" s="27"/>
    </row>
    <row r="236" spans="1:6">
      <c r="A236" s="8" t="s">
        <v>59</v>
      </c>
      <c r="B236" s="1">
        <f t="shared" si="20"/>
        <v>0</v>
      </c>
      <c r="C236" s="27"/>
      <c r="D236" s="27"/>
      <c r="E236" s="27"/>
      <c r="F236" s="27"/>
    </row>
    <row r="237" spans="1:6">
      <c r="A237" s="6" t="s">
        <v>29</v>
      </c>
      <c r="B237" s="1">
        <f t="shared" si="20"/>
        <v>0</v>
      </c>
      <c r="C237" s="27"/>
      <c r="D237" s="27"/>
      <c r="E237" s="27"/>
      <c r="F237" s="27"/>
    </row>
    <row r="238" spans="1:6">
      <c r="A238" s="9" t="s">
        <v>68</v>
      </c>
      <c r="B238" s="1">
        <f t="shared" si="20"/>
        <v>0</v>
      </c>
      <c r="C238" s="27"/>
      <c r="D238" s="27"/>
      <c r="E238" s="27"/>
      <c r="F238" s="27"/>
    </row>
    <row r="239" spans="1:6" ht="22.5">
      <c r="A239" s="8" t="s">
        <v>99</v>
      </c>
      <c r="B239" s="1">
        <f t="shared" si="20"/>
        <v>0</v>
      </c>
      <c r="C239" s="27"/>
      <c r="D239" s="27"/>
      <c r="E239" s="27"/>
      <c r="F239" s="27"/>
    </row>
    <row r="240" spans="1:6" ht="33.75">
      <c r="A240" s="8" t="s">
        <v>63</v>
      </c>
      <c r="B240" s="1">
        <f t="shared" si="20"/>
        <v>0</v>
      </c>
      <c r="C240" s="27"/>
      <c r="D240" s="27"/>
      <c r="E240" s="27"/>
      <c r="F240" s="27"/>
    </row>
    <row r="241" spans="1:6">
      <c r="A241" s="8" t="s">
        <v>67</v>
      </c>
      <c r="B241" s="1">
        <f t="shared" si="20"/>
        <v>0</v>
      </c>
      <c r="C241" s="27"/>
      <c r="D241" s="27"/>
      <c r="E241" s="27"/>
      <c r="F241" s="27"/>
    </row>
    <row r="242" spans="1:6">
      <c r="A242" s="9" t="s">
        <v>53</v>
      </c>
      <c r="B242" s="1">
        <f t="shared" si="20"/>
        <v>0</v>
      </c>
      <c r="C242" s="27">
        <v>0</v>
      </c>
      <c r="D242" s="27"/>
      <c r="E242" s="27">
        <v>0</v>
      </c>
      <c r="F242" s="27">
        <v>0</v>
      </c>
    </row>
    <row r="243" spans="1:6">
      <c r="A243" s="58" t="s">
        <v>105</v>
      </c>
      <c r="B243" s="55">
        <f t="shared" ref="B243:B250" si="21">C243+D243+E243+F243</f>
        <v>0</v>
      </c>
      <c r="C243" s="56">
        <f>C244</f>
        <v>0</v>
      </c>
      <c r="D243" s="56">
        <f>D244</f>
        <v>0</v>
      </c>
      <c r="E243" s="56">
        <f>E244</f>
        <v>0</v>
      </c>
      <c r="F243" s="56">
        <f>F244</f>
        <v>0</v>
      </c>
    </row>
    <row r="244" spans="1:6">
      <c r="A244" s="8" t="s">
        <v>71</v>
      </c>
      <c r="B244" s="1">
        <f t="shared" si="21"/>
        <v>0</v>
      </c>
      <c r="C244" s="27">
        <v>0</v>
      </c>
      <c r="D244" s="27">
        <v>0</v>
      </c>
      <c r="E244" s="27">
        <v>0</v>
      </c>
      <c r="F244" s="27">
        <v>0</v>
      </c>
    </row>
    <row r="245" spans="1:6" ht="22.5">
      <c r="A245" s="58" t="s">
        <v>65</v>
      </c>
      <c r="B245" s="65">
        <f t="shared" si="21"/>
        <v>30194.78</v>
      </c>
      <c r="C245" s="65">
        <f>C249+C246</f>
        <v>12959.15</v>
      </c>
      <c r="D245" s="65">
        <f>D249+D246</f>
        <v>17235.63</v>
      </c>
      <c r="E245" s="65">
        <f>E249+E246</f>
        <v>0</v>
      </c>
      <c r="F245" s="65">
        <f>F249+F246</f>
        <v>0</v>
      </c>
    </row>
    <row r="246" spans="1:6">
      <c r="A246" s="6" t="s">
        <v>14</v>
      </c>
      <c r="B246" s="1">
        <f t="shared" si="21"/>
        <v>6919.15</v>
      </c>
      <c r="C246" s="27">
        <f>C248</f>
        <v>6919.15</v>
      </c>
      <c r="D246" s="27">
        <v>0</v>
      </c>
      <c r="E246" s="27">
        <f>E248</f>
        <v>0</v>
      </c>
      <c r="F246" s="27">
        <f>F248</f>
        <v>0</v>
      </c>
    </row>
    <row r="247" spans="1:6">
      <c r="A247" s="8" t="s">
        <v>12</v>
      </c>
      <c r="B247" s="1">
        <f t="shared" si="21"/>
        <v>0</v>
      </c>
      <c r="C247" s="27"/>
      <c r="D247" s="27"/>
      <c r="E247" s="27"/>
      <c r="F247" s="27"/>
    </row>
    <row r="248" spans="1:6">
      <c r="A248" s="8" t="s">
        <v>81</v>
      </c>
      <c r="B248" s="1">
        <f t="shared" si="21"/>
        <v>6919.15</v>
      </c>
      <c r="C248" s="27">
        <v>6919.15</v>
      </c>
      <c r="D248" s="27">
        <v>0</v>
      </c>
      <c r="E248" s="27"/>
      <c r="F248" s="27"/>
    </row>
    <row r="249" spans="1:6">
      <c r="A249" s="6" t="s">
        <v>15</v>
      </c>
      <c r="B249" s="1">
        <f t="shared" si="21"/>
        <v>23275.63</v>
      </c>
      <c r="C249" s="27">
        <f>C250</f>
        <v>6040</v>
      </c>
      <c r="D249" s="27">
        <f>D250</f>
        <v>17235.63</v>
      </c>
      <c r="E249" s="27">
        <f>E250</f>
        <v>0</v>
      </c>
      <c r="F249" s="27">
        <f>F250</f>
        <v>0</v>
      </c>
    </row>
    <row r="250" spans="1:6" ht="22.5">
      <c r="A250" s="8" t="s">
        <v>83</v>
      </c>
      <c r="B250" s="28">
        <f t="shared" si="21"/>
        <v>23275.63</v>
      </c>
      <c r="C250" s="59">
        <v>6040</v>
      </c>
      <c r="D250" s="59">
        <v>17235.63</v>
      </c>
      <c r="E250" s="59">
        <v>0</v>
      </c>
      <c r="F250" s="106">
        <v>0</v>
      </c>
    </row>
  </sheetData>
  <mergeCells count="4">
    <mergeCell ref="C5:F5"/>
    <mergeCell ref="B4:F4"/>
    <mergeCell ref="A4:A6"/>
    <mergeCell ref="B5:B6"/>
  </mergeCells>
  <phoneticPr fontId="0" type="noConversion"/>
  <pageMargins left="0.39370078740157483" right="0.19685039370078741" top="0.59055118110236227" bottom="0.39370078740157483" header="0.31496062992125984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15" sqref="A15:H15"/>
    </sheetView>
  </sheetViews>
  <sheetFormatPr defaultRowHeight="12.75"/>
  <cols>
    <col min="1" max="1" width="22.85546875" customWidth="1"/>
    <col min="2" max="2" width="10.42578125" customWidth="1"/>
  </cols>
  <sheetData>
    <row r="1" spans="1:9" ht="12.75" customHeight="1">
      <c r="A1" s="145" t="s">
        <v>222</v>
      </c>
      <c r="B1" s="145"/>
      <c r="C1" s="145"/>
      <c r="D1" s="145"/>
      <c r="E1" s="145"/>
      <c r="F1" s="145"/>
      <c r="G1" s="145"/>
      <c r="H1" s="92"/>
      <c r="I1" s="92"/>
    </row>
    <row r="2" spans="1:9" ht="22.5" customHeight="1">
      <c r="A2" s="146" t="s">
        <v>19</v>
      </c>
      <c r="B2" s="146" t="s">
        <v>157</v>
      </c>
      <c r="C2" s="144" t="s">
        <v>158</v>
      </c>
      <c r="D2" s="144"/>
      <c r="E2" s="144"/>
      <c r="F2" s="144"/>
      <c r="G2" s="144"/>
      <c r="H2" s="96"/>
      <c r="I2" s="96"/>
    </row>
    <row r="3" spans="1:9" ht="12.75" customHeight="1">
      <c r="A3" s="147"/>
      <c r="B3" s="147"/>
      <c r="C3" s="146" t="s">
        <v>159</v>
      </c>
      <c r="D3" s="144" t="s">
        <v>160</v>
      </c>
      <c r="E3" s="144"/>
      <c r="F3" s="144"/>
      <c r="G3" s="144"/>
      <c r="H3" s="96"/>
      <c r="I3" s="96"/>
    </row>
    <row r="4" spans="1:9">
      <c r="A4" s="148"/>
      <c r="B4" s="148"/>
      <c r="C4" s="148"/>
      <c r="D4" s="123" t="s">
        <v>161</v>
      </c>
      <c r="E4" s="123" t="s">
        <v>162</v>
      </c>
      <c r="F4" s="123" t="s">
        <v>163</v>
      </c>
      <c r="G4" s="123" t="s">
        <v>164</v>
      </c>
      <c r="H4" s="96"/>
      <c r="I4" s="96"/>
    </row>
    <row r="5" spans="1:9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6"/>
      <c r="I5" s="96"/>
    </row>
    <row r="6" spans="1:9" ht="22.5">
      <c r="A6" s="97" t="s">
        <v>165</v>
      </c>
      <c r="B6" s="97" t="s">
        <v>166</v>
      </c>
      <c r="C6" s="97">
        <v>125</v>
      </c>
      <c r="D6" s="97">
        <v>122</v>
      </c>
      <c r="E6" s="97">
        <v>125</v>
      </c>
      <c r="F6" s="97">
        <v>124</v>
      </c>
      <c r="G6" s="97">
        <v>129</v>
      </c>
      <c r="H6" s="96"/>
      <c r="I6" s="96"/>
    </row>
    <row r="7" spans="1:9" ht="33.75">
      <c r="A7" s="97" t="s">
        <v>167</v>
      </c>
      <c r="B7" s="97" t="s">
        <v>168</v>
      </c>
      <c r="C7" s="97">
        <v>17546</v>
      </c>
      <c r="D7" s="97">
        <v>15234</v>
      </c>
      <c r="E7" s="97">
        <v>22178</v>
      </c>
      <c r="F7" s="97">
        <v>13010</v>
      </c>
      <c r="G7" s="97">
        <v>19675</v>
      </c>
      <c r="H7" s="96"/>
      <c r="I7" s="96"/>
    </row>
    <row r="8" spans="1:9" ht="22.5">
      <c r="A8" s="97" t="s">
        <v>169</v>
      </c>
      <c r="B8" s="97" t="s">
        <v>168</v>
      </c>
      <c r="C8" s="97">
        <v>66566</v>
      </c>
      <c r="D8" s="97">
        <v>64015</v>
      </c>
      <c r="E8" s="97">
        <v>66350</v>
      </c>
      <c r="F8" s="97">
        <v>65400</v>
      </c>
      <c r="G8" s="97">
        <v>70500</v>
      </c>
      <c r="H8" s="96"/>
      <c r="I8" s="96"/>
    </row>
    <row r="9" spans="1:9">
      <c r="A9" s="97" t="s">
        <v>170</v>
      </c>
      <c r="B9" s="97" t="s">
        <v>171</v>
      </c>
      <c r="C9" s="99">
        <f>D9+E9+F9+G9</f>
        <v>26346.1</v>
      </c>
      <c r="D9" s="97">
        <v>5575.7</v>
      </c>
      <c r="E9" s="97">
        <v>8316.7000000000007</v>
      </c>
      <c r="F9" s="97">
        <v>4839.6000000000004</v>
      </c>
      <c r="G9" s="99">
        <v>7614.1</v>
      </c>
      <c r="H9" s="96"/>
      <c r="I9" s="96"/>
    </row>
    <row r="10" spans="1:9">
      <c r="A10" s="100" t="s">
        <v>236</v>
      </c>
      <c r="B10" s="100" t="s">
        <v>171</v>
      </c>
      <c r="C10" s="124">
        <v>34306.400000000001</v>
      </c>
      <c r="D10" s="100">
        <v>7261.4</v>
      </c>
      <c r="E10" s="100">
        <v>10829.2</v>
      </c>
      <c r="F10" s="124">
        <v>6305</v>
      </c>
      <c r="G10" s="124">
        <v>9910.7999999999993</v>
      </c>
      <c r="H10" s="96"/>
      <c r="I10" s="96"/>
    </row>
    <row r="11" spans="1:9" ht="45">
      <c r="A11" s="100" t="s">
        <v>174</v>
      </c>
      <c r="B11" s="100" t="s">
        <v>172</v>
      </c>
      <c r="C11" s="100">
        <v>962</v>
      </c>
      <c r="D11" s="100">
        <v>962</v>
      </c>
      <c r="E11" s="100">
        <v>962</v>
      </c>
      <c r="F11" s="100">
        <v>962</v>
      </c>
      <c r="G11" s="100">
        <v>962</v>
      </c>
      <c r="H11" s="96"/>
      <c r="I11" s="96"/>
    </row>
    <row r="12" spans="1:9" ht="45">
      <c r="A12" s="97" t="s">
        <v>173</v>
      </c>
      <c r="B12" s="97" t="s">
        <v>172</v>
      </c>
      <c r="C12" s="97">
        <v>192</v>
      </c>
      <c r="D12" s="97">
        <v>192</v>
      </c>
      <c r="E12" s="97">
        <v>192</v>
      </c>
      <c r="F12" s="97"/>
      <c r="G12" s="97">
        <v>192</v>
      </c>
      <c r="H12" s="96"/>
      <c r="I12" s="96"/>
    </row>
    <row r="13" spans="1:9">
      <c r="A13" s="101"/>
      <c r="B13" s="101"/>
      <c r="C13" s="101"/>
      <c r="D13" s="101"/>
      <c r="E13" s="101"/>
      <c r="F13" s="101"/>
      <c r="G13" s="101"/>
      <c r="H13" s="96"/>
      <c r="I13" s="96"/>
    </row>
    <row r="14" spans="1:9" ht="18.75" customHeight="1">
      <c r="A14" s="141"/>
      <c r="B14" s="141"/>
      <c r="C14" s="141"/>
      <c r="D14" s="141"/>
      <c r="E14" s="141"/>
      <c r="F14" s="141"/>
      <c r="G14" s="141"/>
      <c r="H14" s="141"/>
      <c r="I14" s="102"/>
    </row>
    <row r="15" spans="1:9" ht="20.25" customHeight="1">
      <c r="A15" s="141"/>
      <c r="B15" s="141"/>
      <c r="C15" s="141"/>
      <c r="D15" s="141"/>
      <c r="E15" s="141"/>
      <c r="F15" s="141"/>
      <c r="G15" s="141"/>
      <c r="H15" s="141"/>
      <c r="I15" s="102"/>
    </row>
    <row r="16" spans="1:9">
      <c r="A16" s="96"/>
      <c r="B16" s="96"/>
      <c r="C16" s="96"/>
      <c r="D16" s="96"/>
      <c r="E16" s="96"/>
      <c r="F16" s="96"/>
      <c r="G16" s="96"/>
      <c r="H16" s="96"/>
      <c r="I16" s="96"/>
    </row>
    <row r="17" spans="1:9">
      <c r="A17" s="80"/>
      <c r="B17" s="80"/>
      <c r="C17" s="80"/>
      <c r="D17" s="80"/>
      <c r="E17" s="80"/>
      <c r="F17" s="91"/>
      <c r="G17" s="91"/>
      <c r="H17" s="91"/>
      <c r="I17" s="91"/>
    </row>
    <row r="18" spans="1:9">
      <c r="A18" s="80"/>
      <c r="B18" s="80"/>
      <c r="C18" s="80"/>
      <c r="D18" s="80"/>
      <c r="E18" s="80"/>
      <c r="F18" s="80"/>
      <c r="G18" s="80"/>
      <c r="H18" s="80"/>
      <c r="I18" s="80"/>
    </row>
    <row r="19" spans="1:9">
      <c r="A19" s="143" t="s">
        <v>101</v>
      </c>
      <c r="B19" s="143"/>
      <c r="C19" s="143"/>
      <c r="D19" s="143"/>
      <c r="E19" s="143"/>
      <c r="F19" s="143"/>
      <c r="G19" s="143"/>
      <c r="H19" s="143"/>
      <c r="I19" s="143"/>
    </row>
    <row r="20" spans="1:9">
      <c r="A20" s="142" t="s">
        <v>47</v>
      </c>
      <c r="B20" s="142"/>
      <c r="C20" s="142"/>
      <c r="D20" s="142"/>
      <c r="E20" s="142"/>
      <c r="F20" s="142"/>
      <c r="G20" s="142"/>
      <c r="H20" s="142"/>
      <c r="I20" s="142"/>
    </row>
    <row r="21" spans="1:9">
      <c r="A21" s="80"/>
      <c r="B21" s="80"/>
      <c r="C21" s="80"/>
      <c r="D21" s="80"/>
      <c r="E21" s="80"/>
      <c r="F21" s="80"/>
      <c r="G21" s="80"/>
      <c r="H21" s="80"/>
      <c r="I21" s="80"/>
    </row>
    <row r="22" spans="1:9">
      <c r="A22" s="143" t="s">
        <v>102</v>
      </c>
      <c r="B22" s="143"/>
      <c r="C22" s="143"/>
      <c r="D22" s="143"/>
      <c r="E22" s="143"/>
      <c r="F22" s="143"/>
      <c r="G22" s="143"/>
      <c r="H22" s="143"/>
      <c r="I22" s="143"/>
    </row>
    <row r="23" spans="1:9">
      <c r="A23" s="142" t="s">
        <v>47</v>
      </c>
      <c r="B23" s="142"/>
      <c r="C23" s="142"/>
      <c r="D23" s="142"/>
      <c r="E23" s="142"/>
      <c r="F23" s="142"/>
      <c r="G23" s="142"/>
      <c r="H23" s="142"/>
      <c r="I23" s="142"/>
    </row>
    <row r="24" spans="1:9">
      <c r="A24" s="80"/>
      <c r="B24" s="80"/>
      <c r="C24" s="80"/>
      <c r="D24" s="80"/>
      <c r="E24" s="80"/>
      <c r="F24" s="80"/>
      <c r="G24" s="80"/>
      <c r="H24" s="80"/>
      <c r="I24" s="80"/>
    </row>
    <row r="25" spans="1:9">
      <c r="A25" s="143" t="s">
        <v>103</v>
      </c>
      <c r="B25" s="143"/>
      <c r="C25" s="143"/>
      <c r="D25" s="143"/>
      <c r="E25" s="143"/>
      <c r="F25" s="143"/>
      <c r="G25" s="143"/>
      <c r="H25" s="143"/>
      <c r="I25" s="143"/>
    </row>
    <row r="26" spans="1:9">
      <c r="A26" s="142" t="s">
        <v>47</v>
      </c>
      <c r="B26" s="142"/>
      <c r="C26" s="142"/>
      <c r="D26" s="142"/>
      <c r="E26" s="142"/>
      <c r="F26" s="142"/>
      <c r="G26" s="142"/>
      <c r="H26" s="142"/>
      <c r="I26" s="142"/>
    </row>
    <row r="27" spans="1:9">
      <c r="A27" s="80" t="s">
        <v>51</v>
      </c>
      <c r="B27" s="80"/>
      <c r="C27" s="80"/>
      <c r="D27" s="80"/>
      <c r="E27" s="80"/>
      <c r="F27" s="80"/>
      <c r="G27" s="80"/>
      <c r="H27" s="80"/>
      <c r="I27" s="80"/>
    </row>
    <row r="28" spans="1:9">
      <c r="A28" s="80" t="s">
        <v>231</v>
      </c>
      <c r="B28" s="80"/>
      <c r="C28" s="80"/>
      <c r="D28" s="80"/>
      <c r="E28" s="80"/>
      <c r="F28" s="80"/>
      <c r="G28" s="80"/>
      <c r="H28" s="80"/>
      <c r="I28" s="80"/>
    </row>
    <row r="29" spans="1:9">
      <c r="A29" s="94"/>
      <c r="B29" s="94"/>
      <c r="C29" s="94"/>
      <c r="D29" s="94"/>
      <c r="E29" s="94"/>
      <c r="F29" s="94"/>
      <c r="G29" s="94"/>
    </row>
    <row r="30" spans="1:9">
      <c r="A30" s="94"/>
      <c r="B30" s="94"/>
      <c r="C30" s="94"/>
      <c r="D30" s="94"/>
      <c r="E30" s="94"/>
      <c r="F30" s="94"/>
      <c r="G30" s="94"/>
    </row>
    <row r="31" spans="1:9">
      <c r="A31" s="94"/>
      <c r="B31" s="94"/>
      <c r="C31" s="94"/>
      <c r="D31" s="94"/>
      <c r="E31" s="94"/>
      <c r="F31" s="94"/>
      <c r="G31" s="94"/>
    </row>
    <row r="32" spans="1:9">
      <c r="A32" s="95"/>
      <c r="B32" s="95"/>
      <c r="C32" s="95"/>
      <c r="D32" s="95"/>
      <c r="E32" s="95"/>
      <c r="F32" s="95"/>
      <c r="G32" s="95"/>
    </row>
    <row r="33" spans="1:7">
      <c r="A33" s="95"/>
      <c r="B33" s="95"/>
      <c r="C33" s="95"/>
      <c r="D33" s="95"/>
      <c r="E33" s="95"/>
      <c r="F33" s="95"/>
      <c r="G33" s="95"/>
    </row>
    <row r="34" spans="1:7">
      <c r="A34" s="95"/>
      <c r="B34" s="95"/>
      <c r="C34" s="95"/>
      <c r="D34" s="95"/>
      <c r="E34" s="95"/>
      <c r="F34" s="95"/>
      <c r="G34" s="95"/>
    </row>
    <row r="35" spans="1:7">
      <c r="A35" s="95"/>
      <c r="B35" s="95"/>
      <c r="C35" s="95"/>
      <c r="D35" s="95"/>
      <c r="E35" s="95"/>
      <c r="F35" s="95"/>
      <c r="G35" s="95"/>
    </row>
    <row r="36" spans="1:7">
      <c r="A36" s="95"/>
      <c r="B36" s="95"/>
      <c r="C36" s="95"/>
      <c r="D36" s="95"/>
      <c r="E36" s="95"/>
      <c r="F36" s="95"/>
      <c r="G36" s="95"/>
    </row>
    <row r="37" spans="1:7">
      <c r="A37" s="93"/>
      <c r="B37" s="93"/>
      <c r="C37" s="93"/>
      <c r="D37" s="93"/>
      <c r="E37" s="93"/>
      <c r="F37" s="93"/>
      <c r="G37" s="93"/>
    </row>
  </sheetData>
  <mergeCells count="14">
    <mergeCell ref="A14:H14"/>
    <mergeCell ref="D3:G3"/>
    <mergeCell ref="C2:G2"/>
    <mergeCell ref="A1:G1"/>
    <mergeCell ref="A2:A4"/>
    <mergeCell ref="B2:B4"/>
    <mergeCell ref="C3:C4"/>
    <mergeCell ref="A15:H15"/>
    <mergeCell ref="A26:I26"/>
    <mergeCell ref="A19:I19"/>
    <mergeCell ref="A22:I22"/>
    <mergeCell ref="A25:I25"/>
    <mergeCell ref="A20:I20"/>
    <mergeCell ref="A23:I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Титул, п.п.1-4</vt:lpstr>
      <vt:lpstr>п.п. 5</vt:lpstr>
      <vt:lpstr>Показатели социальной эфек.деят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Тест</cp:lastModifiedBy>
  <cp:lastPrinted>2016-09-30T05:54:18Z</cp:lastPrinted>
  <dcterms:created xsi:type="dcterms:W3CDTF">1996-10-08T23:32:33Z</dcterms:created>
  <dcterms:modified xsi:type="dcterms:W3CDTF">2017-12-12T13:55:42Z</dcterms:modified>
</cp:coreProperties>
</file>